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255" windowWidth="16605" windowHeight="7815" activeTab="2"/>
  </bookViews>
  <sheets>
    <sheet name="Návrh 2020" sheetId="6" r:id="rId1"/>
    <sheet name="RO1" sheetId="7" r:id="rId2"/>
    <sheet name="RO2" sheetId="8" r:id="rId3"/>
  </sheets>
  <calcPr calcId="145621"/>
</workbook>
</file>

<file path=xl/calcChain.xml><?xml version="1.0" encoding="utf-8"?>
<calcChain xmlns="http://schemas.openxmlformats.org/spreadsheetml/2006/main">
  <c r="H12" i="8" l="1"/>
  <c r="H13" i="8"/>
  <c r="G13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14" i="8"/>
  <c r="G4" i="8"/>
  <c r="G8" i="8"/>
  <c r="G9" i="8"/>
  <c r="G10" i="8"/>
  <c r="G6" i="8"/>
  <c r="D39" i="8"/>
  <c r="D34" i="8"/>
  <c r="G32" i="8"/>
  <c r="H31" i="8"/>
  <c r="E31" i="8"/>
  <c r="G31" i="8" s="1"/>
  <c r="D31" i="8"/>
  <c r="E13" i="8"/>
  <c r="D13" i="8"/>
  <c r="E12" i="8"/>
  <c r="G12" i="8" s="1"/>
  <c r="D12" i="8"/>
  <c r="H4" i="8"/>
  <c r="E4" i="8"/>
  <c r="D4" i="8"/>
  <c r="G31" i="7" l="1"/>
  <c r="G13" i="7"/>
  <c r="G4" i="7"/>
  <c r="F32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14" i="7"/>
  <c r="F7" i="7"/>
  <c r="F8" i="7"/>
  <c r="F9" i="7"/>
  <c r="F10" i="7"/>
  <c r="F6" i="7"/>
  <c r="E31" i="7"/>
  <c r="E13" i="7"/>
  <c r="E4" i="7"/>
  <c r="G12" i="7" l="1"/>
  <c r="E12" i="7"/>
  <c r="F4" i="7"/>
  <c r="F12" i="7" l="1"/>
  <c r="D31" i="7"/>
  <c r="F31" i="7" s="1"/>
  <c r="D13" i="7"/>
  <c r="F13" i="7" s="1"/>
  <c r="D12" i="7"/>
  <c r="D4" i="7"/>
  <c r="D39" i="7" l="1"/>
  <c r="D34" i="7"/>
  <c r="D31" i="6"/>
  <c r="D13" i="6"/>
  <c r="D12" i="6" s="1"/>
  <c r="D4" i="6"/>
  <c r="D37" i="6" l="1"/>
  <c r="D38" i="6" l="1"/>
  <c r="D39" i="6" s="1"/>
  <c r="D34" i="6"/>
</calcChain>
</file>

<file path=xl/sharedStrings.xml><?xml version="1.0" encoding="utf-8"?>
<sst xmlns="http://schemas.openxmlformats.org/spreadsheetml/2006/main" count="150" uniqueCount="52">
  <si>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</si>
  <si>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</si>
  <si>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</si>
  <si>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</si>
  <si>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</si>
  <si>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</si>
  <si>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</si>
  <si>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</si>
  <si>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</si>
  <si>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</si>
  <si>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</si>
  <si>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</si>
  <si>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</si>
  <si>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</si>
  <si>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</si>
  <si>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</si>
  <si>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</si>
  <si>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</si>
  <si>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</si>
  <si>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</si>
  <si>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</si>
  <si>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</si>
  <si>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</si>
  <si>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</si>
  <si>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</si>
  <si>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Opravy a udržování</t>
  </si>
  <si>
    <t>Cestovné (tuzemské i zahraniční)</t>
  </si>
  <si>
    <t>Pohoštění</t>
  </si>
  <si>
    <t>Účastnické poplatky na konference</t>
  </si>
  <si>
    <t>Výdaje z finančního vypořádání minulých let mezi krajem a obcemi</t>
  </si>
  <si>
    <t>V.6.</t>
  </si>
  <si>
    <t>Kapitálové výdaje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</si>
  <si>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</si>
  <si>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</si>
  <si>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</si>
  <si>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</si>
  <si>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</si>
  <si>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Nákup DHM jinde nezařazeného</t>
  </si>
  <si>
    <t>Ostaní osobní výdaje</t>
  </si>
  <si>
    <t xml:space="preserve">V Uherském Hradišti dne </t>
  </si>
  <si>
    <t>Návrh rozpočtu DSO Sdružení obcí pro rozvoj Baťova kanálu a vodní cesty na řece Moravě pro rok 2020</t>
  </si>
  <si>
    <t>Rozpočet 2020</t>
  </si>
  <si>
    <t>Hospodaření svazku obcí v roce 2020</t>
  </si>
  <si>
    <t>Stav prostředků na bankovních účtech  (plánovaný stav k 1. 1. 2020)</t>
  </si>
  <si>
    <t>Rozpočtové opatření č. 1 DSO Sdružení obcí pro rozvoj Baťova kanálu a vodní cesty na řece Moravě pro rok 2020</t>
  </si>
  <si>
    <t>RO1</t>
  </si>
  <si>
    <t>ROZPOČET po změnách</t>
  </si>
  <si>
    <t>% RU</t>
  </si>
  <si>
    <t>ČERPÁNÍ K 31.10.2020</t>
  </si>
  <si>
    <t>Rozpočtové opatření č. 2 DSO Sdružení obcí pro rozvoj Baťova kanálu a vodní cesty na řece Moravě pro rok 2020</t>
  </si>
  <si>
    <t>RO2</t>
  </si>
  <si>
    <t>ČERPÁNÍ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</si>
</sst>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164" fontId="6" fillId="0" borderId="7" xfId="0" applyNumberFormat="1" applyFont="1" applyBorder="1" applyAlignment="1"/>
    <xf numFmtId="0" fontId="5" fillId="0" borderId="6" xfId="0" applyFont="1" applyBorder="1"/>
    <xf numFmtId="164" fontId="8" fillId="0" borderId="7" xfId="0" applyNumberFormat="1" applyFont="1" applyBorder="1"/>
    <xf numFmtId="164" fontId="8" fillId="0" borderId="7" xfId="0" applyNumberFormat="1" applyFont="1" applyBorder="1" applyAlignment="1">
      <alignment vertical="top"/>
    </xf>
    <xf numFmtId="0" fontId="8" fillId="0" borderId="6" xfId="0" applyFont="1" applyBorder="1"/>
    <xf numFmtId="0" fontId="5" fillId="0" borderId="6" xfId="0" applyFont="1" applyFill="1" applyBorder="1" applyAlignment="1">
      <alignment horizontal="center"/>
    </xf>
    <xf numFmtId="0" fontId="8" fillId="0" borderId="6" xfId="0" applyFont="1" applyFill="1" applyBorder="1"/>
    <xf numFmtId="164" fontId="0" fillId="0" borderId="7" xfId="0" applyNumberFormat="1" applyBorder="1" applyAlignment="1"/>
    <xf numFmtId="0" fontId="8" fillId="2" borderId="6" xfId="0" applyFont="1" applyFill="1" applyBorder="1"/>
    <xf numFmtId="0" fontId="8" fillId="2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165" fontId="0" fillId="0" borderId="7" xfId="0" applyNumberFormat="1" applyFill="1" applyBorder="1" applyAlignment="1"/>
    <xf numFmtId="0" fontId="2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3" borderId="6" xfId="0" applyFont="1" applyFill="1" applyBorder="1"/>
    <xf numFmtId="164" fontId="2" fillId="3" borderId="7" xfId="0" applyNumberFormat="1" applyFont="1" applyFill="1" applyBorder="1"/>
    <xf numFmtId="0" fontId="2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2" fillId="5" borderId="6" xfId="0" applyFont="1" applyFill="1" applyBorder="1"/>
    <xf numFmtId="164" fontId="2" fillId="5" borderId="7" xfId="0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4" borderId="6" xfId="0" applyFont="1" applyFill="1" applyBorder="1"/>
    <xf numFmtId="164" fontId="6" fillId="4" borderId="7" xfId="0" applyNumberFormat="1" applyFont="1" applyFill="1" applyBorder="1" applyAlignment="1"/>
    <xf numFmtId="0" fontId="0" fillId="0" borderId="6" xfId="0" applyBorder="1"/>
    <xf numFmtId="164" fontId="0" fillId="0" borderId="6" xfId="0" applyNumberFormat="1" applyBorder="1"/>
    <xf numFmtId="165" fontId="0" fillId="0" borderId="6" xfId="0" applyNumberFormat="1" applyBorder="1"/>
    <xf numFmtId="0" fontId="10" fillId="0" borderId="0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/>
    <xf numFmtId="165" fontId="2" fillId="3" borderId="6" xfId="0" applyNumberFormat="1" applyFont="1" applyFill="1" applyBorder="1"/>
    <xf numFmtId="0" fontId="0" fillId="0" borderId="6" xfId="0" applyBorder="1" applyAlignment="1">
      <alignment horizontal="center"/>
    </xf>
    <xf numFmtId="164" fontId="6" fillId="0" borderId="6" xfId="0" applyNumberFormat="1" applyFont="1" applyBorder="1" applyAlignment="1"/>
    <xf numFmtId="164" fontId="8" fillId="0" borderId="6" xfId="0" applyNumberFormat="1" applyFont="1" applyBorder="1"/>
    <xf numFmtId="164" fontId="0" fillId="0" borderId="6" xfId="0" applyNumberFormat="1" applyBorder="1" applyAlignment="1"/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0" fontId="0" fillId="4" borderId="6" xfId="0" applyFill="1" applyBorder="1" applyAlignment="1">
      <alignment horizontal="center"/>
    </xf>
    <xf numFmtId="164" fontId="6" fillId="4" borderId="6" xfId="0" applyNumberFormat="1" applyFont="1" applyFill="1" applyBorder="1" applyAlignment="1"/>
    <xf numFmtId="165" fontId="6" fillId="4" borderId="6" xfId="0" applyNumberFormat="1" applyFont="1" applyFill="1" applyBorder="1" applyAlignment="1"/>
    <xf numFmtId="164" fontId="8" fillId="0" borderId="6" xfId="0" applyNumberFormat="1" applyFont="1" applyBorder="1" applyAlignment="1">
      <alignment vertical="top"/>
    </xf>
    <xf numFmtId="0" fontId="5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165" fontId="0" fillId="0" borderId="6" xfId="0" applyNumberFormat="1" applyFill="1" applyBorder="1" applyAlignment="1"/>
    <xf numFmtId="0" fontId="2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right"/>
    </xf>
    <xf numFmtId="0" fontId="10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4" workbookViewId="0">
      <selection activeCell="D34" sqref="D34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3.7109375" customWidth="1"/>
    <col min="5" max="5" width="20.7109375" customWidth="1"/>
  </cols>
  <sheetData>
    <row r="1" spans="1:4" ht="63.75" customHeight="1" thickBot="1" x14ac:dyDescent="0.3">
      <c r="A1" s="74" t="s">
        <v>40</v>
      </c>
      <c r="B1" s="75"/>
      <c r="C1" s="75"/>
      <c r="D1" s="76"/>
    </row>
    <row r="2" spans="1:4" ht="75" customHeight="1" thickBot="1" x14ac:dyDescent="0.3">
      <c r="A2" s="1" t="s">
        <v>0</v>
      </c>
      <c r="B2" s="2" t="s">
        <v>1</v>
      </c>
      <c r="C2" s="2" t="s">
        <v>34</v>
      </c>
      <c r="D2" s="3" t="s">
        <v>41</v>
      </c>
    </row>
    <row r="3" spans="1:4" x14ac:dyDescent="0.25">
      <c r="A3" s="83"/>
      <c r="B3" s="84"/>
      <c r="C3" s="84"/>
      <c r="D3" s="4"/>
    </row>
    <row r="4" spans="1:4" x14ac:dyDescent="0.25">
      <c r="A4" s="31" t="s">
        <v>2</v>
      </c>
      <c r="B4" s="32"/>
      <c r="C4" s="33" t="s">
        <v>3</v>
      </c>
      <c r="D4" s="34">
        <f>SUM(D5:D10)</f>
        <v>1590000</v>
      </c>
    </row>
    <row r="5" spans="1:4" x14ac:dyDescent="0.25">
      <c r="A5" s="5" t="s">
        <v>4</v>
      </c>
      <c r="B5" s="6"/>
      <c r="C5" s="7" t="s">
        <v>5</v>
      </c>
      <c r="D5" s="8"/>
    </row>
    <row r="6" spans="1:4" x14ac:dyDescent="0.25">
      <c r="A6" s="5"/>
      <c r="B6" s="6">
        <v>2139</v>
      </c>
      <c r="C6" s="9" t="s">
        <v>6</v>
      </c>
      <c r="D6" s="10">
        <v>40000</v>
      </c>
    </row>
    <row r="7" spans="1:4" x14ac:dyDescent="0.25">
      <c r="A7" s="5" t="s">
        <v>7</v>
      </c>
      <c r="B7" s="6"/>
      <c r="C7" s="7" t="s">
        <v>8</v>
      </c>
      <c r="D7" s="10"/>
    </row>
    <row r="8" spans="1:4" x14ac:dyDescent="0.25">
      <c r="A8" s="5"/>
      <c r="B8" s="6">
        <v>4121</v>
      </c>
      <c r="C8" s="12" t="s">
        <v>9</v>
      </c>
      <c r="D8" s="10">
        <v>550000</v>
      </c>
    </row>
    <row r="9" spans="1:4" x14ac:dyDescent="0.25">
      <c r="A9" s="5"/>
      <c r="B9" s="13">
        <v>4122</v>
      </c>
      <c r="C9" s="14" t="s">
        <v>10</v>
      </c>
      <c r="D9" s="10">
        <v>900000</v>
      </c>
    </row>
    <row r="10" spans="1:4" x14ac:dyDescent="0.25">
      <c r="A10" s="5"/>
      <c r="B10" s="13">
        <v>4222</v>
      </c>
      <c r="C10" s="12" t="s">
        <v>11</v>
      </c>
      <c r="D10" s="10">
        <v>100000</v>
      </c>
    </row>
    <row r="11" spans="1:4" x14ac:dyDescent="0.25">
      <c r="A11" s="85"/>
      <c r="B11" s="86"/>
      <c r="C11" s="86"/>
      <c r="D11" s="15"/>
    </row>
    <row r="12" spans="1:4" x14ac:dyDescent="0.25">
      <c r="A12" s="35" t="s">
        <v>12</v>
      </c>
      <c r="B12" s="36"/>
      <c r="C12" s="37" t="s">
        <v>13</v>
      </c>
      <c r="D12" s="38">
        <f>SUM(D13+D31)</f>
        <v>1590000</v>
      </c>
    </row>
    <row r="13" spans="1:4" x14ac:dyDescent="0.25">
      <c r="A13" s="39" t="s">
        <v>14</v>
      </c>
      <c r="B13" s="40"/>
      <c r="C13" s="41" t="s">
        <v>15</v>
      </c>
      <c r="D13" s="42">
        <f>SUM(D14:D30)</f>
        <v>1440000</v>
      </c>
    </row>
    <row r="14" spans="1:4" x14ac:dyDescent="0.25">
      <c r="A14" s="5"/>
      <c r="B14" s="6">
        <v>5011</v>
      </c>
      <c r="C14" s="16" t="s">
        <v>16</v>
      </c>
      <c r="D14" s="10">
        <v>460000</v>
      </c>
    </row>
    <row r="15" spans="1:4" x14ac:dyDescent="0.25">
      <c r="A15" s="5"/>
      <c r="B15" s="6">
        <v>5021</v>
      </c>
      <c r="C15" s="16" t="s">
        <v>38</v>
      </c>
      <c r="D15" s="10">
        <v>20000</v>
      </c>
    </row>
    <row r="16" spans="1:4" ht="21.75" customHeight="1" x14ac:dyDescent="0.25">
      <c r="A16" s="5"/>
      <c r="B16" s="6">
        <v>5031</v>
      </c>
      <c r="C16" s="17" t="s">
        <v>36</v>
      </c>
      <c r="D16" s="10">
        <v>118000</v>
      </c>
    </row>
    <row r="17" spans="1:4" x14ac:dyDescent="0.25">
      <c r="A17" s="5"/>
      <c r="B17" s="6">
        <v>5032</v>
      </c>
      <c r="C17" s="16" t="s">
        <v>17</v>
      </c>
      <c r="D17" s="10">
        <v>43000</v>
      </c>
    </row>
    <row r="18" spans="1:4" x14ac:dyDescent="0.25">
      <c r="A18" s="5"/>
      <c r="B18" s="6">
        <v>5038</v>
      </c>
      <c r="C18" s="16" t="s">
        <v>18</v>
      </c>
      <c r="D18" s="10">
        <v>4000</v>
      </c>
    </row>
    <row r="19" spans="1:4" x14ac:dyDescent="0.25">
      <c r="A19" s="5"/>
      <c r="B19" s="13">
        <v>5137</v>
      </c>
      <c r="C19" s="16" t="s">
        <v>19</v>
      </c>
      <c r="D19" s="10">
        <v>20000</v>
      </c>
    </row>
    <row r="20" spans="1:4" x14ac:dyDescent="0.25">
      <c r="A20" s="5"/>
      <c r="B20" s="13">
        <v>5139</v>
      </c>
      <c r="C20" s="16" t="s">
        <v>20</v>
      </c>
      <c r="D20" s="10">
        <v>8000</v>
      </c>
    </row>
    <row r="21" spans="1:4" x14ac:dyDescent="0.25">
      <c r="A21" s="5"/>
      <c r="B21" s="18">
        <v>5161</v>
      </c>
      <c r="C21" s="19" t="s">
        <v>21</v>
      </c>
      <c r="D21" s="11">
        <v>2000</v>
      </c>
    </row>
    <row r="22" spans="1:4" x14ac:dyDescent="0.25">
      <c r="A22" s="5"/>
      <c r="B22" s="6">
        <v>5162</v>
      </c>
      <c r="C22" s="16" t="s">
        <v>35</v>
      </c>
      <c r="D22" s="10">
        <v>10000</v>
      </c>
    </row>
    <row r="23" spans="1:4" x14ac:dyDescent="0.25">
      <c r="A23" s="5"/>
      <c r="B23" s="6">
        <v>5163</v>
      </c>
      <c r="C23" s="16" t="s">
        <v>22</v>
      </c>
      <c r="D23" s="10">
        <v>9000</v>
      </c>
    </row>
    <row r="24" spans="1:4" x14ac:dyDescent="0.25">
      <c r="A24" s="5"/>
      <c r="B24" s="6">
        <v>5164</v>
      </c>
      <c r="C24" s="16" t="s">
        <v>23</v>
      </c>
      <c r="D24" s="10">
        <v>48000</v>
      </c>
    </row>
    <row r="25" spans="1:4" x14ac:dyDescent="0.25">
      <c r="A25" s="5"/>
      <c r="B25" s="20">
        <v>5169</v>
      </c>
      <c r="C25" s="21" t="s">
        <v>24</v>
      </c>
      <c r="D25" s="10">
        <v>579000</v>
      </c>
    </row>
    <row r="26" spans="1:4" x14ac:dyDescent="0.25">
      <c r="A26" s="5"/>
      <c r="B26" s="13">
        <v>5171</v>
      </c>
      <c r="C26" s="16" t="s">
        <v>25</v>
      </c>
      <c r="D26" s="10">
        <v>25000</v>
      </c>
    </row>
    <row r="27" spans="1:4" x14ac:dyDescent="0.25">
      <c r="A27" s="5"/>
      <c r="B27" s="6">
        <v>5173</v>
      </c>
      <c r="C27" s="16" t="s">
        <v>26</v>
      </c>
      <c r="D27" s="10">
        <v>45000</v>
      </c>
    </row>
    <row r="28" spans="1:4" x14ac:dyDescent="0.25">
      <c r="A28" s="5"/>
      <c r="B28" s="6">
        <v>5175</v>
      </c>
      <c r="C28" s="16" t="s">
        <v>27</v>
      </c>
      <c r="D28" s="10">
        <v>4000</v>
      </c>
    </row>
    <row r="29" spans="1:4" x14ac:dyDescent="0.25">
      <c r="A29" s="5"/>
      <c r="B29" s="6">
        <v>5176</v>
      </c>
      <c r="C29" s="16" t="s">
        <v>28</v>
      </c>
      <c r="D29" s="10">
        <v>5000</v>
      </c>
    </row>
    <row r="30" spans="1:4" x14ac:dyDescent="0.25">
      <c r="A30" s="5"/>
      <c r="B30" s="6">
        <v>5366</v>
      </c>
      <c r="C30" s="16" t="s">
        <v>29</v>
      </c>
      <c r="D30" s="10">
        <v>40000</v>
      </c>
    </row>
    <row r="31" spans="1:4" x14ac:dyDescent="0.25">
      <c r="A31" s="39" t="s">
        <v>30</v>
      </c>
      <c r="B31" s="40"/>
      <c r="C31" s="41" t="s">
        <v>31</v>
      </c>
      <c r="D31" s="42">
        <f>SUM(D32)</f>
        <v>150000</v>
      </c>
    </row>
    <row r="32" spans="1:4" x14ac:dyDescent="0.25">
      <c r="A32" s="5"/>
      <c r="B32" s="20">
        <v>6129</v>
      </c>
      <c r="C32" s="22" t="s">
        <v>37</v>
      </c>
      <c r="D32" s="10">
        <v>150000</v>
      </c>
    </row>
    <row r="33" spans="1:4" x14ac:dyDescent="0.25">
      <c r="A33" s="87"/>
      <c r="B33" s="88"/>
      <c r="C33" s="88"/>
      <c r="D33" s="23"/>
    </row>
    <row r="34" spans="1:4" ht="15.75" thickBot="1" x14ac:dyDescent="0.3">
      <c r="A34" s="24" t="s">
        <v>32</v>
      </c>
      <c r="B34" s="25"/>
      <c r="C34" s="26" t="s">
        <v>33</v>
      </c>
      <c r="D34" s="27">
        <f>D12-D4</f>
        <v>0</v>
      </c>
    </row>
    <row r="35" spans="1:4" ht="15.75" thickBot="1" x14ac:dyDescent="0.3"/>
    <row r="36" spans="1:4" ht="38.25" customHeight="1" x14ac:dyDescent="0.25">
      <c r="A36" s="89" t="s">
        <v>42</v>
      </c>
      <c r="B36" s="90"/>
      <c r="C36" s="90"/>
      <c r="D36" s="91"/>
    </row>
    <row r="37" spans="1:4" x14ac:dyDescent="0.25">
      <c r="A37" s="77" t="s">
        <v>3</v>
      </c>
      <c r="B37" s="78"/>
      <c r="C37" s="78"/>
      <c r="D37" s="28">
        <f>D4</f>
        <v>1590000</v>
      </c>
    </row>
    <row r="38" spans="1:4" x14ac:dyDescent="0.25">
      <c r="A38" s="77" t="s">
        <v>13</v>
      </c>
      <c r="B38" s="78"/>
      <c r="C38" s="78"/>
      <c r="D38" s="28">
        <f>D12</f>
        <v>1590000</v>
      </c>
    </row>
    <row r="39" spans="1:4" x14ac:dyDescent="0.25">
      <c r="A39" s="79" t="s">
        <v>33</v>
      </c>
      <c r="B39" s="80"/>
      <c r="C39" s="80"/>
      <c r="D39" s="29">
        <f>D38-D37</f>
        <v>0</v>
      </c>
    </row>
    <row r="40" spans="1:4" ht="15.75" thickBot="1" x14ac:dyDescent="0.3">
      <c r="A40" s="81" t="s">
        <v>43</v>
      </c>
      <c r="B40" s="82"/>
      <c r="C40" s="82"/>
      <c r="D40" s="30">
        <v>530000</v>
      </c>
    </row>
    <row r="41" spans="1:4" x14ac:dyDescent="0.25">
      <c r="A41" t="s">
        <v>39</v>
      </c>
    </row>
  </sheetData>
  <mergeCells count="9">
    <mergeCell ref="A1:D1"/>
    <mergeCell ref="A38:C38"/>
    <mergeCell ref="A39:C39"/>
    <mergeCell ref="A40:C40"/>
    <mergeCell ref="A3:C3"/>
    <mergeCell ref="A11:C11"/>
    <mergeCell ref="A33:C33"/>
    <mergeCell ref="A36:D36"/>
    <mergeCell ref="A37:C37"/>
  </mergeCells>
  <pageMargins left="0.7" right="0.7" top="0.78740157499999996" bottom="0.78740157499999996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H4" sqref="H4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3.7109375" customWidth="1"/>
    <col min="5" max="5" width="20.7109375" customWidth="1"/>
    <col min="6" max="6" width="18.140625" customWidth="1"/>
    <col min="7" max="7" width="21" customWidth="1"/>
    <col min="8" max="8" width="9.42578125" bestFit="1" customWidth="1"/>
  </cols>
  <sheetData>
    <row r="1" spans="1:9" ht="63.75" customHeight="1" thickBot="1" x14ac:dyDescent="0.3">
      <c r="A1" s="92" t="s">
        <v>44</v>
      </c>
      <c r="B1" s="93"/>
      <c r="C1" s="93"/>
      <c r="D1" s="93"/>
      <c r="E1" s="93"/>
      <c r="F1" s="93"/>
      <c r="G1" s="93"/>
      <c r="H1" s="93"/>
      <c r="I1" s="46"/>
    </row>
    <row r="2" spans="1:9" ht="75" customHeight="1" x14ac:dyDescent="0.25">
      <c r="A2" s="47" t="s">
        <v>0</v>
      </c>
      <c r="B2" s="48" t="s">
        <v>1</v>
      </c>
      <c r="C2" s="48" t="s">
        <v>34</v>
      </c>
      <c r="D2" s="49" t="s">
        <v>41</v>
      </c>
      <c r="E2" s="49" t="s">
        <v>45</v>
      </c>
      <c r="F2" s="49" t="s">
        <v>46</v>
      </c>
      <c r="G2" s="49" t="s">
        <v>48</v>
      </c>
      <c r="H2" s="50" t="s">
        <v>47</v>
      </c>
    </row>
    <row r="3" spans="1:9" x14ac:dyDescent="0.25">
      <c r="A3" s="94"/>
      <c r="B3" s="94"/>
      <c r="C3" s="94"/>
      <c r="D3" s="51"/>
      <c r="E3" s="43"/>
      <c r="F3" s="43"/>
      <c r="G3" s="43"/>
      <c r="H3" s="43"/>
    </row>
    <row r="4" spans="1:9" x14ac:dyDescent="0.25">
      <c r="A4" s="52" t="s">
        <v>2</v>
      </c>
      <c r="B4" s="32"/>
      <c r="C4" s="33" t="s">
        <v>3</v>
      </c>
      <c r="D4" s="53">
        <f>SUM(D5:D10)</f>
        <v>1590000</v>
      </c>
      <c r="E4" s="53">
        <f t="shared" ref="E4:F4" si="0">SUM(E5:E10)</f>
        <v>5000</v>
      </c>
      <c r="F4" s="53">
        <f t="shared" si="0"/>
        <v>1595000</v>
      </c>
      <c r="G4" s="54">
        <f>SUM(G6:G10)</f>
        <v>1540484.6099999999</v>
      </c>
      <c r="H4" s="54"/>
    </row>
    <row r="5" spans="1:9" x14ac:dyDescent="0.25">
      <c r="A5" s="55" t="s">
        <v>4</v>
      </c>
      <c r="B5" s="6"/>
      <c r="C5" s="7" t="s">
        <v>5</v>
      </c>
      <c r="D5" s="56"/>
      <c r="E5" s="43"/>
      <c r="F5" s="43"/>
      <c r="G5" s="45"/>
      <c r="H5" s="43"/>
    </row>
    <row r="6" spans="1:9" x14ac:dyDescent="0.25">
      <c r="A6" s="55"/>
      <c r="B6" s="6">
        <v>2139</v>
      </c>
      <c r="C6" s="9" t="s">
        <v>6</v>
      </c>
      <c r="D6" s="57">
        <v>40000</v>
      </c>
      <c r="E6" s="43"/>
      <c r="F6" s="44">
        <f>SUM(D6:E6)</f>
        <v>40000</v>
      </c>
      <c r="G6" s="45">
        <v>30000</v>
      </c>
      <c r="H6" s="43">
        <v>73</v>
      </c>
    </row>
    <row r="7" spans="1:9" x14ac:dyDescent="0.25">
      <c r="A7" s="55" t="s">
        <v>7</v>
      </c>
      <c r="B7" s="6"/>
      <c r="C7" s="7" t="s">
        <v>8</v>
      </c>
      <c r="D7" s="57"/>
      <c r="E7" s="43"/>
      <c r="F7" s="44">
        <f t="shared" ref="F7:F10" si="1">SUM(D7:E7)</f>
        <v>0</v>
      </c>
      <c r="G7" s="45"/>
      <c r="H7" s="43"/>
    </row>
    <row r="8" spans="1:9" x14ac:dyDescent="0.25">
      <c r="A8" s="55"/>
      <c r="B8" s="6">
        <v>4121</v>
      </c>
      <c r="C8" s="12" t="s">
        <v>9</v>
      </c>
      <c r="D8" s="57">
        <v>550000</v>
      </c>
      <c r="E8" s="43">
        <v>5000</v>
      </c>
      <c r="F8" s="44">
        <f t="shared" si="1"/>
        <v>555000</v>
      </c>
      <c r="G8" s="45">
        <v>554585</v>
      </c>
      <c r="H8" s="43">
        <v>99.93</v>
      </c>
    </row>
    <row r="9" spans="1:9" x14ac:dyDescent="0.25">
      <c r="A9" s="55"/>
      <c r="B9" s="13">
        <v>4122</v>
      </c>
      <c r="C9" s="14" t="s">
        <v>10</v>
      </c>
      <c r="D9" s="57">
        <v>900000</v>
      </c>
      <c r="E9" s="43">
        <v>-5000</v>
      </c>
      <c r="F9" s="44">
        <f t="shared" si="1"/>
        <v>895000</v>
      </c>
      <c r="G9" s="45">
        <v>851004.61</v>
      </c>
      <c r="H9" s="43">
        <v>95.08</v>
      </c>
    </row>
    <row r="10" spans="1:9" x14ac:dyDescent="0.25">
      <c r="A10" s="55"/>
      <c r="B10" s="13">
        <v>4222</v>
      </c>
      <c r="C10" s="12" t="s">
        <v>11</v>
      </c>
      <c r="D10" s="57">
        <v>100000</v>
      </c>
      <c r="E10" s="43">
        <v>5000</v>
      </c>
      <c r="F10" s="44">
        <f t="shared" si="1"/>
        <v>105000</v>
      </c>
      <c r="G10" s="45">
        <v>104895</v>
      </c>
      <c r="H10" s="43">
        <v>99.9</v>
      </c>
    </row>
    <row r="11" spans="1:9" x14ac:dyDescent="0.25">
      <c r="A11" s="95"/>
      <c r="B11" s="95"/>
      <c r="C11" s="95"/>
      <c r="D11" s="58"/>
      <c r="E11" s="43"/>
      <c r="F11" s="43"/>
      <c r="G11" s="45"/>
      <c r="H11" s="43"/>
    </row>
    <row r="12" spans="1:9" x14ac:dyDescent="0.25">
      <c r="A12" s="59" t="s">
        <v>12</v>
      </c>
      <c r="B12" s="36"/>
      <c r="C12" s="37" t="s">
        <v>13</v>
      </c>
      <c r="D12" s="60">
        <f>SUM(D13+D31)</f>
        <v>1590000</v>
      </c>
      <c r="E12" s="60">
        <f t="shared" ref="E12" si="2">SUM(E13+E31)</f>
        <v>5000</v>
      </c>
      <c r="F12" s="60">
        <f>SUM(D12:E12)</f>
        <v>1595000</v>
      </c>
      <c r="G12" s="61">
        <f>SUM(G13+G31)</f>
        <v>1000222.44</v>
      </c>
      <c r="H12" s="61">
        <v>28.33</v>
      </c>
    </row>
    <row r="13" spans="1:9" x14ac:dyDescent="0.25">
      <c r="A13" s="62" t="s">
        <v>14</v>
      </c>
      <c r="B13" s="40"/>
      <c r="C13" s="41" t="s">
        <v>15</v>
      </c>
      <c r="D13" s="63">
        <f>SUM(D14:D30)</f>
        <v>1440000</v>
      </c>
      <c r="E13" s="63">
        <f t="shared" ref="E13" si="3">SUM(E14:E30)</f>
        <v>5000</v>
      </c>
      <c r="F13" s="63">
        <f>SUM(D13:E13)</f>
        <v>1445000</v>
      </c>
      <c r="G13" s="64">
        <f>SUM(G14:G30)</f>
        <v>945022.44</v>
      </c>
      <c r="H13" s="64"/>
    </row>
    <row r="14" spans="1:9" x14ac:dyDescent="0.25">
      <c r="A14" s="55"/>
      <c r="B14" s="6">
        <v>5011</v>
      </c>
      <c r="C14" s="16" t="s">
        <v>16</v>
      </c>
      <c r="D14" s="57">
        <v>460000</v>
      </c>
      <c r="E14" s="43"/>
      <c r="F14" s="44">
        <f>SUM(D14:E14)</f>
        <v>460000</v>
      </c>
      <c r="G14" s="45">
        <v>364927</v>
      </c>
      <c r="H14" s="43">
        <v>79.33</v>
      </c>
    </row>
    <row r="15" spans="1:9" x14ac:dyDescent="0.25">
      <c r="A15" s="55"/>
      <c r="B15" s="6">
        <v>5021</v>
      </c>
      <c r="C15" s="16" t="s">
        <v>38</v>
      </c>
      <c r="D15" s="57">
        <v>20000</v>
      </c>
      <c r="E15" s="43"/>
      <c r="F15" s="44">
        <f t="shared" ref="F15:F30" si="4">SUM(D15:E15)</f>
        <v>20000</v>
      </c>
      <c r="G15" s="45">
        <v>10000</v>
      </c>
      <c r="H15" s="43">
        <v>50</v>
      </c>
    </row>
    <row r="16" spans="1:9" ht="21.75" customHeight="1" x14ac:dyDescent="0.25">
      <c r="A16" s="55"/>
      <c r="B16" s="6">
        <v>5031</v>
      </c>
      <c r="C16" s="17" t="s">
        <v>36</v>
      </c>
      <c r="D16" s="57">
        <v>118000</v>
      </c>
      <c r="E16" s="43"/>
      <c r="F16" s="44">
        <f t="shared" si="4"/>
        <v>118000</v>
      </c>
      <c r="G16" s="45">
        <v>90507</v>
      </c>
      <c r="H16" s="43">
        <v>76.7</v>
      </c>
    </row>
    <row r="17" spans="1:8" x14ac:dyDescent="0.25">
      <c r="A17" s="55"/>
      <c r="B17" s="6">
        <v>5032</v>
      </c>
      <c r="C17" s="16" t="s">
        <v>17</v>
      </c>
      <c r="D17" s="57">
        <v>43000</v>
      </c>
      <c r="E17" s="43"/>
      <c r="F17" s="44">
        <f t="shared" si="4"/>
        <v>43000</v>
      </c>
      <c r="G17" s="45">
        <v>32844</v>
      </c>
      <c r="H17" s="43">
        <v>76.38</v>
      </c>
    </row>
    <row r="18" spans="1:8" x14ac:dyDescent="0.25">
      <c r="A18" s="55"/>
      <c r="B18" s="6">
        <v>5038</v>
      </c>
      <c r="C18" s="16" t="s">
        <v>18</v>
      </c>
      <c r="D18" s="57">
        <v>4000</v>
      </c>
      <c r="E18" s="43"/>
      <c r="F18" s="44">
        <f t="shared" si="4"/>
        <v>4000</v>
      </c>
      <c r="G18" s="45">
        <v>1869</v>
      </c>
      <c r="H18" s="43">
        <v>46.73</v>
      </c>
    </row>
    <row r="19" spans="1:8" x14ac:dyDescent="0.25">
      <c r="A19" s="55"/>
      <c r="B19" s="13">
        <v>5137</v>
      </c>
      <c r="C19" s="16" t="s">
        <v>19</v>
      </c>
      <c r="D19" s="57">
        <v>20000</v>
      </c>
      <c r="E19" s="43"/>
      <c r="F19" s="44">
        <f t="shared" si="4"/>
        <v>20000</v>
      </c>
      <c r="G19" s="45"/>
      <c r="H19" s="43">
        <v>0</v>
      </c>
    </row>
    <row r="20" spans="1:8" x14ac:dyDescent="0.25">
      <c r="A20" s="55"/>
      <c r="B20" s="13">
        <v>5139</v>
      </c>
      <c r="C20" s="16" t="s">
        <v>20</v>
      </c>
      <c r="D20" s="57">
        <v>8000</v>
      </c>
      <c r="E20" s="43">
        <v>5000</v>
      </c>
      <c r="F20" s="44">
        <f t="shared" si="4"/>
        <v>13000</v>
      </c>
      <c r="G20" s="45">
        <v>9427</v>
      </c>
      <c r="H20" s="43">
        <v>72.52</v>
      </c>
    </row>
    <row r="21" spans="1:8" x14ac:dyDescent="0.25">
      <c r="A21" s="55"/>
      <c r="B21" s="18">
        <v>5161</v>
      </c>
      <c r="C21" s="19" t="s">
        <v>21</v>
      </c>
      <c r="D21" s="65">
        <v>2000</v>
      </c>
      <c r="E21" s="43"/>
      <c r="F21" s="44">
        <f t="shared" si="4"/>
        <v>2000</v>
      </c>
      <c r="G21" s="45">
        <v>337</v>
      </c>
      <c r="H21" s="43">
        <v>16.850000000000001</v>
      </c>
    </row>
    <row r="22" spans="1:8" x14ac:dyDescent="0.25">
      <c r="A22" s="55"/>
      <c r="B22" s="6">
        <v>5162</v>
      </c>
      <c r="C22" s="16" t="s">
        <v>35</v>
      </c>
      <c r="D22" s="57">
        <v>10000</v>
      </c>
      <c r="E22" s="43"/>
      <c r="F22" s="44">
        <f t="shared" si="4"/>
        <v>10000</v>
      </c>
      <c r="G22" s="45">
        <v>4765.3999999999996</v>
      </c>
      <c r="H22" s="43">
        <v>47.65</v>
      </c>
    </row>
    <row r="23" spans="1:8" x14ac:dyDescent="0.25">
      <c r="A23" s="55"/>
      <c r="B23" s="6">
        <v>5163</v>
      </c>
      <c r="C23" s="16" t="s">
        <v>22</v>
      </c>
      <c r="D23" s="57">
        <v>9000</v>
      </c>
      <c r="E23" s="43"/>
      <c r="F23" s="44">
        <f t="shared" si="4"/>
        <v>9000</v>
      </c>
      <c r="G23" s="45">
        <v>5458</v>
      </c>
      <c r="H23" s="43">
        <v>60.64</v>
      </c>
    </row>
    <row r="24" spans="1:8" x14ac:dyDescent="0.25">
      <c r="A24" s="55"/>
      <c r="B24" s="6">
        <v>5164</v>
      </c>
      <c r="C24" s="16" t="s">
        <v>23</v>
      </c>
      <c r="D24" s="57">
        <v>48000</v>
      </c>
      <c r="E24" s="43"/>
      <c r="F24" s="44">
        <f t="shared" si="4"/>
        <v>48000</v>
      </c>
      <c r="G24" s="45">
        <v>34218</v>
      </c>
      <c r="H24" s="43">
        <v>71.290000000000006</v>
      </c>
    </row>
    <row r="25" spans="1:8" x14ac:dyDescent="0.25">
      <c r="A25" s="55"/>
      <c r="B25" s="66">
        <v>5169</v>
      </c>
      <c r="C25" s="67" t="s">
        <v>24</v>
      </c>
      <c r="D25" s="57">
        <v>579000</v>
      </c>
      <c r="E25" s="43">
        <v>40000</v>
      </c>
      <c r="F25" s="44">
        <f t="shared" si="4"/>
        <v>619000</v>
      </c>
      <c r="G25" s="45">
        <v>367330.04</v>
      </c>
      <c r="H25" s="43">
        <v>59.34</v>
      </c>
    </row>
    <row r="26" spans="1:8" x14ac:dyDescent="0.25">
      <c r="A26" s="55"/>
      <c r="B26" s="13">
        <v>5171</v>
      </c>
      <c r="C26" s="16" t="s">
        <v>25</v>
      </c>
      <c r="D26" s="57">
        <v>25000</v>
      </c>
      <c r="E26" s="43"/>
      <c r="F26" s="44">
        <f t="shared" si="4"/>
        <v>25000</v>
      </c>
      <c r="G26" s="45"/>
      <c r="H26" s="43">
        <v>0</v>
      </c>
    </row>
    <row r="27" spans="1:8" x14ac:dyDescent="0.25">
      <c r="A27" s="55"/>
      <c r="B27" s="6">
        <v>5173</v>
      </c>
      <c r="C27" s="16" t="s">
        <v>26</v>
      </c>
      <c r="D27" s="57">
        <v>45000</v>
      </c>
      <c r="E27" s="43"/>
      <c r="F27" s="44">
        <f t="shared" si="4"/>
        <v>45000</v>
      </c>
      <c r="G27" s="45">
        <v>22312</v>
      </c>
      <c r="H27" s="43">
        <v>49.58</v>
      </c>
    </row>
    <row r="28" spans="1:8" x14ac:dyDescent="0.25">
      <c r="A28" s="55"/>
      <c r="B28" s="6">
        <v>5175</v>
      </c>
      <c r="C28" s="16" t="s">
        <v>27</v>
      </c>
      <c r="D28" s="57">
        <v>4000</v>
      </c>
      <c r="E28" s="43"/>
      <c r="F28" s="44">
        <f t="shared" si="4"/>
        <v>4000</v>
      </c>
      <c r="G28" s="45">
        <v>1028</v>
      </c>
      <c r="H28" s="43">
        <v>25.7</v>
      </c>
    </row>
    <row r="29" spans="1:8" x14ac:dyDescent="0.25">
      <c r="A29" s="55"/>
      <c r="B29" s="6">
        <v>5176</v>
      </c>
      <c r="C29" s="16" t="s">
        <v>28</v>
      </c>
      <c r="D29" s="57">
        <v>5000</v>
      </c>
      <c r="E29" s="43"/>
      <c r="F29" s="44">
        <f t="shared" si="4"/>
        <v>5000</v>
      </c>
      <c r="G29" s="45"/>
      <c r="H29" s="43">
        <v>0</v>
      </c>
    </row>
    <row r="30" spans="1:8" x14ac:dyDescent="0.25">
      <c r="A30" s="55"/>
      <c r="B30" s="6">
        <v>5366</v>
      </c>
      <c r="C30" s="16" t="s">
        <v>29</v>
      </c>
      <c r="D30" s="57">
        <v>40000</v>
      </c>
      <c r="E30" s="43">
        <v>-40000</v>
      </c>
      <c r="F30" s="44">
        <f t="shared" si="4"/>
        <v>0</v>
      </c>
      <c r="G30" s="45"/>
      <c r="H30" s="43">
        <v>0</v>
      </c>
    </row>
    <row r="31" spans="1:8" x14ac:dyDescent="0.25">
      <c r="A31" s="62" t="s">
        <v>30</v>
      </c>
      <c r="B31" s="40"/>
      <c r="C31" s="41" t="s">
        <v>31</v>
      </c>
      <c r="D31" s="63">
        <f>SUM(D32)</f>
        <v>150000</v>
      </c>
      <c r="E31" s="63">
        <f t="shared" ref="E31" si="5">SUM(E32)</f>
        <v>0</v>
      </c>
      <c r="F31" s="63">
        <f>SUM(D31:E31)</f>
        <v>150000</v>
      </c>
      <c r="G31" s="64">
        <f>SUM(G32)</f>
        <v>55200</v>
      </c>
      <c r="H31" s="64"/>
    </row>
    <row r="32" spans="1:8" x14ac:dyDescent="0.25">
      <c r="A32" s="55"/>
      <c r="B32" s="66">
        <v>6129</v>
      </c>
      <c r="C32" s="68" t="s">
        <v>37</v>
      </c>
      <c r="D32" s="57">
        <v>150000</v>
      </c>
      <c r="E32" s="43"/>
      <c r="F32" s="44">
        <f>SUM(D32:E32)</f>
        <v>150000</v>
      </c>
      <c r="G32" s="45">
        <v>55200</v>
      </c>
      <c r="H32" s="43">
        <v>36.200000000000003</v>
      </c>
    </row>
    <row r="33" spans="1:8" x14ac:dyDescent="0.25">
      <c r="A33" s="96"/>
      <c r="B33" s="96"/>
      <c r="C33" s="96"/>
      <c r="D33" s="69"/>
      <c r="E33" s="43"/>
      <c r="F33" s="43"/>
      <c r="G33" s="43"/>
      <c r="H33" s="43"/>
    </row>
    <row r="34" spans="1:8" x14ac:dyDescent="0.25">
      <c r="A34" s="70" t="s">
        <v>32</v>
      </c>
      <c r="B34" s="71"/>
      <c r="C34" s="72" t="s">
        <v>33</v>
      </c>
      <c r="D34" s="73">
        <f>D12-D4</f>
        <v>0</v>
      </c>
      <c r="E34" s="43"/>
      <c r="F34" s="43"/>
      <c r="G34" s="43"/>
      <c r="H34" s="43"/>
    </row>
    <row r="35" spans="1:8" ht="15.75" thickBot="1" x14ac:dyDescent="0.3"/>
    <row r="36" spans="1:8" ht="38.25" customHeight="1" x14ac:dyDescent="0.25">
      <c r="A36" s="89" t="s">
        <v>42</v>
      </c>
      <c r="B36" s="90"/>
      <c r="C36" s="90"/>
      <c r="D36" s="91"/>
    </row>
    <row r="37" spans="1:8" x14ac:dyDescent="0.25">
      <c r="A37" s="77" t="s">
        <v>3</v>
      </c>
      <c r="B37" s="78"/>
      <c r="C37" s="78"/>
      <c r="D37" s="28">
        <v>1595000</v>
      </c>
    </row>
    <row r="38" spans="1:8" x14ac:dyDescent="0.25">
      <c r="A38" s="77" t="s">
        <v>13</v>
      </c>
      <c r="B38" s="78"/>
      <c r="C38" s="78"/>
      <c r="D38" s="28">
        <v>1595000</v>
      </c>
    </row>
    <row r="39" spans="1:8" x14ac:dyDescent="0.25">
      <c r="A39" s="79" t="s">
        <v>33</v>
      </c>
      <c r="B39" s="80"/>
      <c r="C39" s="80"/>
      <c r="D39" s="29">
        <f>D38-D37</f>
        <v>0</v>
      </c>
    </row>
    <row r="40" spans="1:8" ht="15.75" thickBot="1" x14ac:dyDescent="0.3">
      <c r="A40" s="81" t="s">
        <v>43</v>
      </c>
      <c r="B40" s="82"/>
      <c r="C40" s="82"/>
      <c r="D40" s="30">
        <v>530000</v>
      </c>
    </row>
    <row r="41" spans="1:8" x14ac:dyDescent="0.25">
      <c r="A41" t="s">
        <v>39</v>
      </c>
    </row>
  </sheetData>
  <mergeCells count="9">
    <mergeCell ref="A1:H1"/>
    <mergeCell ref="A38:C38"/>
    <mergeCell ref="A39:C39"/>
    <mergeCell ref="A40:C40"/>
    <mergeCell ref="A3:C3"/>
    <mergeCell ref="A11:C11"/>
    <mergeCell ref="A33:C33"/>
    <mergeCell ref="A36:D36"/>
    <mergeCell ref="A37:C37"/>
  </mergeCells>
  <pageMargins left="0.7" right="0.7" top="0.78740157499999996" bottom="0.78740157499999996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26" workbookViewId="0">
      <selection activeCell="E42" sqref="E42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3.7109375" customWidth="1"/>
    <col min="5" max="6" width="20.7109375" customWidth="1"/>
    <col min="7" max="7" width="18.140625" customWidth="1"/>
    <col min="8" max="8" width="21" customWidth="1"/>
    <col min="9" max="9" width="13.85546875" customWidth="1"/>
  </cols>
  <sheetData>
    <row r="1" spans="1:10" ht="63.75" customHeight="1" thickBot="1" x14ac:dyDescent="0.3">
      <c r="A1" s="92" t="s">
        <v>49</v>
      </c>
      <c r="B1" s="93"/>
      <c r="C1" s="93"/>
      <c r="D1" s="93"/>
      <c r="E1" s="93"/>
      <c r="F1" s="93"/>
      <c r="G1" s="93"/>
      <c r="H1" s="93"/>
      <c r="I1" s="93"/>
      <c r="J1" s="46"/>
    </row>
    <row r="2" spans="1:10" ht="75" customHeight="1" x14ac:dyDescent="0.25">
      <c r="A2" s="47" t="s">
        <v>0</v>
      </c>
      <c r="B2" s="48" t="s">
        <v>1</v>
      </c>
      <c r="C2" s="48" t="s">
        <v>34</v>
      </c>
      <c r="D2" s="49" t="s">
        <v>41</v>
      </c>
      <c r="E2" s="49" t="s">
        <v>45</v>
      </c>
      <c r="F2" s="49" t="s">
        <v>50</v>
      </c>
      <c r="G2" s="49" t="s">
        <v>46</v>
      </c>
      <c r="H2" s="49" t="s">
        <v>51</v>
      </c>
      <c r="I2" s="50" t="s">
        <v>47</v>
      </c>
    </row>
    <row r="3" spans="1:10" x14ac:dyDescent="0.25">
      <c r="A3" s="94"/>
      <c r="B3" s="94"/>
      <c r="C3" s="94"/>
      <c r="D3" s="51"/>
      <c r="E3" s="43"/>
      <c r="F3" s="43"/>
      <c r="G3" s="43"/>
      <c r="H3" s="43"/>
      <c r="I3" s="43"/>
    </row>
    <row r="4" spans="1:10" x14ac:dyDescent="0.25">
      <c r="A4" s="52" t="s">
        <v>2</v>
      </c>
      <c r="B4" s="32"/>
      <c r="C4" s="33" t="s">
        <v>3</v>
      </c>
      <c r="D4" s="53">
        <f>SUM(D5:D10)</f>
        <v>1590000</v>
      </c>
      <c r="E4" s="53">
        <f t="shared" ref="E4" si="0">SUM(E5:E10)</f>
        <v>5000</v>
      </c>
      <c r="F4" s="53"/>
      <c r="G4" s="53">
        <f>SUM(G5:G10)</f>
        <v>1595000</v>
      </c>
      <c r="H4" s="54">
        <f>SUM(H6:H10)</f>
        <v>1540484.6099999999</v>
      </c>
      <c r="I4" s="54"/>
    </row>
    <row r="5" spans="1:10" x14ac:dyDescent="0.25">
      <c r="A5" s="55" t="s">
        <v>4</v>
      </c>
      <c r="B5" s="6"/>
      <c r="C5" s="7" t="s">
        <v>5</v>
      </c>
      <c r="D5" s="56"/>
      <c r="E5" s="43"/>
      <c r="F5" s="43"/>
      <c r="G5" s="43"/>
      <c r="H5" s="45"/>
      <c r="I5" s="43"/>
    </row>
    <row r="6" spans="1:10" x14ac:dyDescent="0.25">
      <c r="A6" s="55"/>
      <c r="B6" s="6">
        <v>2139</v>
      </c>
      <c r="C6" s="9" t="s">
        <v>6</v>
      </c>
      <c r="D6" s="57">
        <v>40000</v>
      </c>
      <c r="E6" s="43"/>
      <c r="F6" s="43"/>
      <c r="G6" s="44">
        <f>SUM(D6:F6)</f>
        <v>40000</v>
      </c>
      <c r="H6" s="45">
        <v>30000</v>
      </c>
      <c r="I6" s="43">
        <v>75</v>
      </c>
    </row>
    <row r="7" spans="1:10" x14ac:dyDescent="0.25">
      <c r="A7" s="55" t="s">
        <v>7</v>
      </c>
      <c r="B7" s="6"/>
      <c r="C7" s="7" t="s">
        <v>8</v>
      </c>
      <c r="D7" s="57"/>
      <c r="E7" s="43"/>
      <c r="F7" s="43"/>
      <c r="G7" s="44"/>
      <c r="H7" s="45"/>
      <c r="I7" s="43"/>
    </row>
    <row r="8" spans="1:10" x14ac:dyDescent="0.25">
      <c r="A8" s="55"/>
      <c r="B8" s="6">
        <v>4121</v>
      </c>
      <c r="C8" s="12" t="s">
        <v>9</v>
      </c>
      <c r="D8" s="57">
        <v>550000</v>
      </c>
      <c r="E8" s="43">
        <v>5000</v>
      </c>
      <c r="F8" s="43"/>
      <c r="G8" s="44">
        <f t="shared" ref="G8:G10" si="1">SUM(D8:F8)</f>
        <v>555000</v>
      </c>
      <c r="H8" s="45">
        <v>554585</v>
      </c>
      <c r="I8" s="43">
        <v>99.93</v>
      </c>
    </row>
    <row r="9" spans="1:10" x14ac:dyDescent="0.25">
      <c r="A9" s="55"/>
      <c r="B9" s="13">
        <v>4122</v>
      </c>
      <c r="C9" s="14" t="s">
        <v>10</v>
      </c>
      <c r="D9" s="57">
        <v>900000</v>
      </c>
      <c r="E9" s="43">
        <v>-5000</v>
      </c>
      <c r="F9" s="43"/>
      <c r="G9" s="44">
        <f t="shared" si="1"/>
        <v>895000</v>
      </c>
      <c r="H9" s="45">
        <v>851004.61</v>
      </c>
      <c r="I9" s="43">
        <v>95.08</v>
      </c>
    </row>
    <row r="10" spans="1:10" x14ac:dyDescent="0.25">
      <c r="A10" s="55"/>
      <c r="B10" s="13">
        <v>4222</v>
      </c>
      <c r="C10" s="12" t="s">
        <v>11</v>
      </c>
      <c r="D10" s="57">
        <v>100000</v>
      </c>
      <c r="E10" s="43">
        <v>5000</v>
      </c>
      <c r="F10" s="43"/>
      <c r="G10" s="44">
        <f t="shared" si="1"/>
        <v>105000</v>
      </c>
      <c r="H10" s="45">
        <v>104895</v>
      </c>
      <c r="I10" s="43">
        <v>99.9</v>
      </c>
    </row>
    <row r="11" spans="1:10" x14ac:dyDescent="0.25">
      <c r="A11" s="95"/>
      <c r="B11" s="95"/>
      <c r="C11" s="95"/>
      <c r="D11" s="58"/>
      <c r="E11" s="43"/>
      <c r="F11" s="43"/>
      <c r="G11" s="43"/>
      <c r="H11" s="45"/>
      <c r="I11" s="43"/>
    </row>
    <row r="12" spans="1:10" x14ac:dyDescent="0.25">
      <c r="A12" s="59" t="s">
        <v>12</v>
      </c>
      <c r="B12" s="36"/>
      <c r="C12" s="37" t="s">
        <v>13</v>
      </c>
      <c r="D12" s="60">
        <f>SUM(D13+D31)</f>
        <v>1590000</v>
      </c>
      <c r="E12" s="60">
        <f t="shared" ref="E12" si="2">SUM(E13+E31)</f>
        <v>5000</v>
      </c>
      <c r="F12" s="60"/>
      <c r="G12" s="60">
        <f>SUM(D12:E12)</f>
        <v>1595000</v>
      </c>
      <c r="H12" s="61">
        <f>SUM(H31+H13)</f>
        <v>1368132.13</v>
      </c>
      <c r="I12" s="61"/>
    </row>
    <row r="13" spans="1:10" x14ac:dyDescent="0.25">
      <c r="A13" s="62" t="s">
        <v>14</v>
      </c>
      <c r="B13" s="40"/>
      <c r="C13" s="41" t="s">
        <v>15</v>
      </c>
      <c r="D13" s="63">
        <f>SUM(D14:D30)</f>
        <v>1440000</v>
      </c>
      <c r="E13" s="63">
        <f t="shared" ref="E13" si="3">SUM(E14:E30)</f>
        <v>5000</v>
      </c>
      <c r="F13" s="63"/>
      <c r="G13" s="63">
        <f>SUM(G14:G30)</f>
        <v>1445000</v>
      </c>
      <c r="H13" s="64">
        <f>SUM(H14:H30)</f>
        <v>1304462.1299999999</v>
      </c>
      <c r="I13" s="64"/>
    </row>
    <row r="14" spans="1:10" x14ac:dyDescent="0.25">
      <c r="A14" s="55"/>
      <c r="B14" s="6">
        <v>5011</v>
      </c>
      <c r="C14" s="16" t="s">
        <v>16</v>
      </c>
      <c r="D14" s="57">
        <v>460000</v>
      </c>
      <c r="E14" s="43"/>
      <c r="F14" s="43">
        <v>3000</v>
      </c>
      <c r="G14" s="44">
        <f>SUM(D14:F14)</f>
        <v>463000</v>
      </c>
      <c r="H14" s="45">
        <v>462274</v>
      </c>
      <c r="I14" s="43">
        <v>99.84</v>
      </c>
    </row>
    <row r="15" spans="1:10" x14ac:dyDescent="0.25">
      <c r="A15" s="55"/>
      <c r="B15" s="6">
        <v>5021</v>
      </c>
      <c r="C15" s="16" t="s">
        <v>38</v>
      </c>
      <c r="D15" s="57">
        <v>20000</v>
      </c>
      <c r="E15" s="43"/>
      <c r="F15" s="43"/>
      <c r="G15" s="44">
        <f t="shared" ref="G15:G30" si="4">SUM(D15:F15)</f>
        <v>20000</v>
      </c>
      <c r="H15" s="45">
        <v>20000</v>
      </c>
      <c r="I15" s="43">
        <v>100</v>
      </c>
    </row>
    <row r="16" spans="1:10" ht="21.75" customHeight="1" x14ac:dyDescent="0.25">
      <c r="A16" s="55"/>
      <c r="B16" s="6">
        <v>5031</v>
      </c>
      <c r="C16" s="17" t="s">
        <v>36</v>
      </c>
      <c r="D16" s="57">
        <v>118000</v>
      </c>
      <c r="E16" s="43"/>
      <c r="F16" s="43"/>
      <c r="G16" s="44">
        <f t="shared" si="4"/>
        <v>118000</v>
      </c>
      <c r="H16" s="45">
        <v>114650</v>
      </c>
      <c r="I16" s="43">
        <v>97.16</v>
      </c>
    </row>
    <row r="17" spans="1:9" x14ac:dyDescent="0.25">
      <c r="A17" s="55"/>
      <c r="B17" s="6">
        <v>5032</v>
      </c>
      <c r="C17" s="16" t="s">
        <v>17</v>
      </c>
      <c r="D17" s="57">
        <v>43000</v>
      </c>
      <c r="E17" s="43"/>
      <c r="F17" s="43"/>
      <c r="G17" s="44">
        <f t="shared" si="4"/>
        <v>43000</v>
      </c>
      <c r="H17" s="45">
        <v>41605</v>
      </c>
      <c r="I17" s="43">
        <v>96.76</v>
      </c>
    </row>
    <row r="18" spans="1:9" x14ac:dyDescent="0.25">
      <c r="A18" s="55"/>
      <c r="B18" s="6">
        <v>5038</v>
      </c>
      <c r="C18" s="16" t="s">
        <v>18</v>
      </c>
      <c r="D18" s="57">
        <v>4000</v>
      </c>
      <c r="E18" s="43"/>
      <c r="F18" s="43"/>
      <c r="G18" s="44">
        <f t="shared" si="4"/>
        <v>4000</v>
      </c>
      <c r="H18" s="45">
        <v>1869</v>
      </c>
      <c r="I18" s="43">
        <v>46.73</v>
      </c>
    </row>
    <row r="19" spans="1:9" x14ac:dyDescent="0.25">
      <c r="A19" s="55"/>
      <c r="B19" s="13">
        <v>5137</v>
      </c>
      <c r="C19" s="16" t="s">
        <v>19</v>
      </c>
      <c r="D19" s="57">
        <v>20000</v>
      </c>
      <c r="E19" s="43"/>
      <c r="F19" s="43"/>
      <c r="G19" s="44">
        <f t="shared" si="4"/>
        <v>20000</v>
      </c>
      <c r="H19" s="45"/>
      <c r="I19" s="43">
        <v>0</v>
      </c>
    </row>
    <row r="20" spans="1:9" x14ac:dyDescent="0.25">
      <c r="A20" s="55"/>
      <c r="B20" s="13">
        <v>5139</v>
      </c>
      <c r="C20" s="16" t="s">
        <v>20</v>
      </c>
      <c r="D20" s="57">
        <v>8000</v>
      </c>
      <c r="E20" s="43">
        <v>5000</v>
      </c>
      <c r="F20" s="43"/>
      <c r="G20" s="44">
        <f t="shared" si="4"/>
        <v>13000</v>
      </c>
      <c r="H20" s="45">
        <v>9796</v>
      </c>
      <c r="I20" s="43">
        <v>75.349999999999994</v>
      </c>
    </row>
    <row r="21" spans="1:9" x14ac:dyDescent="0.25">
      <c r="A21" s="55"/>
      <c r="B21" s="18">
        <v>5161</v>
      </c>
      <c r="C21" s="19" t="s">
        <v>21</v>
      </c>
      <c r="D21" s="65">
        <v>2000</v>
      </c>
      <c r="E21" s="43"/>
      <c r="F21" s="43"/>
      <c r="G21" s="44">
        <f t="shared" si="4"/>
        <v>2000</v>
      </c>
      <c r="H21" s="45">
        <v>546</v>
      </c>
      <c r="I21" s="43">
        <v>27.3</v>
      </c>
    </row>
    <row r="22" spans="1:9" x14ac:dyDescent="0.25">
      <c r="A22" s="55"/>
      <c r="B22" s="6">
        <v>5162</v>
      </c>
      <c r="C22" s="16" t="s">
        <v>35</v>
      </c>
      <c r="D22" s="57">
        <v>10000</v>
      </c>
      <c r="E22" s="43"/>
      <c r="F22" s="43"/>
      <c r="G22" s="44">
        <f t="shared" si="4"/>
        <v>10000</v>
      </c>
      <c r="H22" s="45">
        <v>5633.68</v>
      </c>
      <c r="I22" s="43">
        <v>56.34</v>
      </c>
    </row>
    <row r="23" spans="1:9" x14ac:dyDescent="0.25">
      <c r="A23" s="55"/>
      <c r="B23" s="6">
        <v>5163</v>
      </c>
      <c r="C23" s="16" t="s">
        <v>22</v>
      </c>
      <c r="D23" s="57">
        <v>9000</v>
      </c>
      <c r="E23" s="43"/>
      <c r="F23" s="43"/>
      <c r="G23" s="44">
        <f t="shared" si="4"/>
        <v>9000</v>
      </c>
      <c r="H23" s="45">
        <v>8653</v>
      </c>
      <c r="I23" s="43">
        <v>96.14</v>
      </c>
    </row>
    <row r="24" spans="1:9" x14ac:dyDescent="0.25">
      <c r="A24" s="55"/>
      <c r="B24" s="6">
        <v>5164</v>
      </c>
      <c r="C24" s="16" t="s">
        <v>23</v>
      </c>
      <c r="D24" s="57">
        <v>48000</v>
      </c>
      <c r="E24" s="43"/>
      <c r="F24" s="43"/>
      <c r="G24" s="44">
        <f t="shared" si="4"/>
        <v>48000</v>
      </c>
      <c r="H24" s="45">
        <v>39202</v>
      </c>
      <c r="I24" s="43">
        <v>81.67</v>
      </c>
    </row>
    <row r="25" spans="1:9" x14ac:dyDescent="0.25">
      <c r="A25" s="55"/>
      <c r="B25" s="66">
        <v>5169</v>
      </c>
      <c r="C25" s="67" t="s">
        <v>24</v>
      </c>
      <c r="D25" s="57">
        <v>579000</v>
      </c>
      <c r="E25" s="43">
        <v>40000</v>
      </c>
      <c r="F25" s="43"/>
      <c r="G25" s="44">
        <f t="shared" si="4"/>
        <v>619000</v>
      </c>
      <c r="H25" s="45">
        <v>570967.44999999995</v>
      </c>
      <c r="I25" s="43">
        <v>92.24</v>
      </c>
    </row>
    <row r="26" spans="1:9" x14ac:dyDescent="0.25">
      <c r="A26" s="55"/>
      <c r="B26" s="13">
        <v>5171</v>
      </c>
      <c r="C26" s="16" t="s">
        <v>25</v>
      </c>
      <c r="D26" s="57">
        <v>25000</v>
      </c>
      <c r="E26" s="43"/>
      <c r="F26" s="43"/>
      <c r="G26" s="44">
        <f t="shared" si="4"/>
        <v>25000</v>
      </c>
      <c r="H26" s="45"/>
      <c r="I26" s="43">
        <v>0</v>
      </c>
    </row>
    <row r="27" spans="1:9" x14ac:dyDescent="0.25">
      <c r="A27" s="55"/>
      <c r="B27" s="6">
        <v>5173</v>
      </c>
      <c r="C27" s="16" t="s">
        <v>26</v>
      </c>
      <c r="D27" s="57">
        <v>45000</v>
      </c>
      <c r="E27" s="43"/>
      <c r="F27" s="43">
        <v>-3000</v>
      </c>
      <c r="G27" s="44">
        <f t="shared" si="4"/>
        <v>42000</v>
      </c>
      <c r="H27" s="45">
        <v>25656</v>
      </c>
      <c r="I27" s="43">
        <v>61.09</v>
      </c>
    </row>
    <row r="28" spans="1:9" x14ac:dyDescent="0.25">
      <c r="A28" s="55"/>
      <c r="B28" s="6">
        <v>5175</v>
      </c>
      <c r="C28" s="16" t="s">
        <v>27</v>
      </c>
      <c r="D28" s="57">
        <v>4000</v>
      </c>
      <c r="E28" s="43"/>
      <c r="F28" s="43"/>
      <c r="G28" s="44">
        <f t="shared" si="4"/>
        <v>4000</v>
      </c>
      <c r="H28" s="45">
        <v>3610</v>
      </c>
      <c r="I28" s="43">
        <v>90.25</v>
      </c>
    </row>
    <row r="29" spans="1:9" x14ac:dyDescent="0.25">
      <c r="A29" s="55"/>
      <c r="B29" s="6">
        <v>5176</v>
      </c>
      <c r="C29" s="16" t="s">
        <v>28</v>
      </c>
      <c r="D29" s="57">
        <v>5000</v>
      </c>
      <c r="E29" s="43"/>
      <c r="F29" s="43"/>
      <c r="G29" s="44">
        <f t="shared" si="4"/>
        <v>5000</v>
      </c>
      <c r="H29" s="45"/>
      <c r="I29" s="43">
        <v>0</v>
      </c>
    </row>
    <row r="30" spans="1:9" x14ac:dyDescent="0.25">
      <c r="A30" s="55"/>
      <c r="B30" s="6">
        <v>5366</v>
      </c>
      <c r="C30" s="16" t="s">
        <v>29</v>
      </c>
      <c r="D30" s="57">
        <v>40000</v>
      </c>
      <c r="E30" s="43">
        <v>-40000</v>
      </c>
      <c r="F30" s="43"/>
      <c r="G30" s="44">
        <f t="shared" si="4"/>
        <v>0</v>
      </c>
      <c r="H30" s="45"/>
      <c r="I30" s="43">
        <v>0</v>
      </c>
    </row>
    <row r="31" spans="1:9" x14ac:dyDescent="0.25">
      <c r="A31" s="62" t="s">
        <v>30</v>
      </c>
      <c r="B31" s="40"/>
      <c r="C31" s="41" t="s">
        <v>31</v>
      </c>
      <c r="D31" s="63">
        <f>SUM(D32)</f>
        <v>150000</v>
      </c>
      <c r="E31" s="63">
        <f t="shared" ref="E31" si="5">SUM(E32)</f>
        <v>0</v>
      </c>
      <c r="F31" s="63"/>
      <c r="G31" s="63">
        <f>SUM(D31:E31)</f>
        <v>150000</v>
      </c>
      <c r="H31" s="64">
        <f>SUM(H32)</f>
        <v>63670</v>
      </c>
      <c r="I31" s="64"/>
    </row>
    <row r="32" spans="1:9" x14ac:dyDescent="0.25">
      <c r="A32" s="55"/>
      <c r="B32" s="66">
        <v>6129</v>
      </c>
      <c r="C32" s="68" t="s">
        <v>37</v>
      </c>
      <c r="D32" s="57">
        <v>150000</v>
      </c>
      <c r="E32" s="43"/>
      <c r="F32" s="43"/>
      <c r="G32" s="44">
        <f>SUM(D32:E32)</f>
        <v>150000</v>
      </c>
      <c r="H32" s="45">
        <v>63670</v>
      </c>
      <c r="I32" s="43">
        <v>42.45</v>
      </c>
    </row>
    <row r="33" spans="1:9" x14ac:dyDescent="0.25">
      <c r="A33" s="96"/>
      <c r="B33" s="96"/>
      <c r="C33" s="96"/>
      <c r="D33" s="69"/>
      <c r="E33" s="43"/>
      <c r="F33" s="43"/>
      <c r="G33" s="43"/>
      <c r="H33" s="43"/>
      <c r="I33" s="43"/>
    </row>
    <row r="34" spans="1:9" x14ac:dyDescent="0.25">
      <c r="A34" s="70" t="s">
        <v>32</v>
      </c>
      <c r="B34" s="71"/>
      <c r="C34" s="72" t="s">
        <v>33</v>
      </c>
      <c r="D34" s="73">
        <f>D12-D4</f>
        <v>0</v>
      </c>
      <c r="E34" s="43"/>
      <c r="F34" s="43"/>
      <c r="G34" s="43"/>
      <c r="H34" s="43"/>
      <c r="I34" s="43"/>
    </row>
    <row r="35" spans="1:9" ht="15.75" thickBot="1" x14ac:dyDescent="0.3"/>
    <row r="36" spans="1:9" ht="38.25" customHeight="1" x14ac:dyDescent="0.25">
      <c r="A36" s="89" t="s">
        <v>42</v>
      </c>
      <c r="B36" s="90"/>
      <c r="C36" s="90"/>
      <c r="D36" s="91"/>
    </row>
    <row r="37" spans="1:9" x14ac:dyDescent="0.25">
      <c r="A37" s="77" t="s">
        <v>3</v>
      </c>
      <c r="B37" s="78"/>
      <c r="C37" s="78"/>
      <c r="D37" s="28">
        <v>1595000</v>
      </c>
    </row>
    <row r="38" spans="1:9" x14ac:dyDescent="0.25">
      <c r="A38" s="77" t="s">
        <v>13</v>
      </c>
      <c r="B38" s="78"/>
      <c r="C38" s="78"/>
      <c r="D38" s="28">
        <v>1595000</v>
      </c>
    </row>
    <row r="39" spans="1:9" x14ac:dyDescent="0.25">
      <c r="A39" s="79" t="s">
        <v>33</v>
      </c>
      <c r="B39" s="80"/>
      <c r="C39" s="80"/>
      <c r="D39" s="29">
        <f>D38-D37</f>
        <v>0</v>
      </c>
    </row>
    <row r="40" spans="1:9" ht="15.75" thickBot="1" x14ac:dyDescent="0.3">
      <c r="A40" s="81" t="s">
        <v>43</v>
      </c>
      <c r="B40" s="82"/>
      <c r="C40" s="82"/>
      <c r="D40" s="30">
        <v>530000</v>
      </c>
    </row>
    <row r="41" spans="1:9" x14ac:dyDescent="0.25">
      <c r="A41" t="s">
        <v>39</v>
      </c>
      <c r="C41" s="97">
        <v>44180</v>
      </c>
    </row>
  </sheetData>
  <mergeCells count="9">
    <mergeCell ref="A38:C38"/>
    <mergeCell ref="A39:C39"/>
    <mergeCell ref="A40:C40"/>
    <mergeCell ref="A1:I1"/>
    <mergeCell ref="A3:C3"/>
    <mergeCell ref="A11:C11"/>
    <mergeCell ref="A33:C33"/>
    <mergeCell ref="A36:D36"/>
    <mergeCell ref="A37:C37"/>
  </mergeCells>
  <pageMargins left="0.7" right="0.7" top="0.78740157499999996" bottom="0.78740157499999996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2020</vt:lpstr>
      <vt:lpstr>RO1</vt:lpstr>
      <vt:lpstr>RO2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Pavelka Vladimír</cp:lastModifiedBy>
  <cp:lastPrinted>2019-07-09T06:41:04Z</cp:lastPrinted>
  <dcterms:created xsi:type="dcterms:W3CDTF">2013-04-15T07:51:33Z</dcterms:created>
  <dcterms:modified xsi:type="dcterms:W3CDTF">2021-01-13T07:13:13Z</dcterms:modified>
</cp:coreProperties>
</file>