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ak\Desktop\"/>
    </mc:Choice>
  </mc:AlternateContent>
  <xr:revisionPtr revIDLastSave="0" documentId="13_ncr:1_{D51D4E40-E972-48B3-840B-916EEA9CB6C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ávrh 22" sheetId="8" r:id="rId1"/>
    <sheet name="RO1" sheetId="9" r:id="rId2"/>
    <sheet name="RO2" sheetId="10" r:id="rId3"/>
    <sheet name="List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0" l="1"/>
  <c r="G31" i="10"/>
  <c r="D38" i="10" l="1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15" i="10"/>
  <c r="E14" i="10"/>
  <c r="E13" i="10" s="1"/>
  <c r="F14" i="10"/>
  <c r="D14" i="10"/>
  <c r="H14" i="10"/>
  <c r="H13" i="10"/>
  <c r="G11" i="10"/>
  <c r="G10" i="10"/>
  <c r="G9" i="10"/>
  <c r="G8" i="10"/>
  <c r="G7" i="10"/>
  <c r="G6" i="10"/>
  <c r="H4" i="10"/>
  <c r="E4" i="10"/>
  <c r="G14" i="10" l="1"/>
  <c r="G13" i="10"/>
  <c r="J14" i="9"/>
  <c r="J13" i="9" s="1"/>
  <c r="J4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15" i="9"/>
  <c r="H14" i="9"/>
  <c r="H13" i="9" s="1"/>
  <c r="H4" i="9"/>
  <c r="I7" i="9"/>
  <c r="I8" i="9"/>
  <c r="I9" i="9"/>
  <c r="I10" i="9"/>
  <c r="I11" i="9"/>
  <c r="I6" i="9"/>
  <c r="D39" i="9"/>
  <c r="E32" i="9"/>
  <c r="E28" i="9"/>
  <c r="E25" i="9"/>
  <c r="E24" i="9"/>
  <c r="E23" i="9"/>
  <c r="E22" i="9"/>
  <c r="E21" i="9"/>
  <c r="E20" i="9"/>
  <c r="E19" i="9"/>
  <c r="E18" i="9"/>
  <c r="E17" i="9"/>
  <c r="E16" i="9"/>
  <c r="E15" i="9"/>
  <c r="F14" i="9"/>
  <c r="D14" i="9"/>
  <c r="D13" i="9" s="1"/>
  <c r="D34" i="9" s="1"/>
  <c r="F13" i="9"/>
  <c r="E10" i="9"/>
  <c r="E7" i="9"/>
  <c r="E6" i="9"/>
  <c r="E4" i="9" s="1"/>
  <c r="F4" i="9"/>
  <c r="D4" i="9"/>
  <c r="E14" i="9" l="1"/>
  <c r="E13" i="9" s="1"/>
  <c r="E34" i="9" s="1"/>
  <c r="D35" i="10"/>
  <c r="D39" i="10"/>
  <c r="D40" i="10" s="1"/>
  <c r="I14" i="9"/>
  <c r="I13" i="9" s="1"/>
  <c r="F14" i="8"/>
  <c r="F13" i="8"/>
  <c r="F4" i="8"/>
  <c r="E16" i="8" l="1"/>
  <c r="E17" i="8"/>
  <c r="E18" i="8"/>
  <c r="E19" i="8"/>
  <c r="E20" i="8"/>
  <c r="E21" i="8"/>
  <c r="E22" i="8"/>
  <c r="E23" i="8"/>
  <c r="E24" i="8"/>
  <c r="E25" i="8"/>
  <c r="E28" i="8"/>
  <c r="E15" i="8"/>
  <c r="E32" i="8" l="1"/>
  <c r="E7" i="8"/>
  <c r="E10" i="8"/>
  <c r="E6" i="8"/>
  <c r="D14" i="8"/>
  <c r="D13" i="8" s="1"/>
  <c r="D4" i="8"/>
  <c r="E14" i="8" l="1"/>
  <c r="E13" i="8" s="1"/>
  <c r="E4" i="8"/>
  <c r="D34" i="8"/>
  <c r="E34" i="8" l="1"/>
  <c r="D39" i="8"/>
</calcChain>
</file>

<file path=xl/sharedStrings.xml><?xml version="1.0" encoding="utf-8"?>
<sst xmlns="http://schemas.openxmlformats.org/spreadsheetml/2006/main" count="158" uniqueCount="53">
  <si>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</si>
  <si>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</si>
  <si>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</si>
  <si>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</si>
  <si>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</si>
  <si>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</si>
  <si>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</si>
  <si>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Příjmy z úroků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</si>
  <si>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</si>
  <si>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</si>
  <si>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</si>
  <si>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</si>
  <si>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</si>
  <si>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</si>
  <si>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</si>
  <si>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</si>
  <si>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</si>
  <si>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</si>
  <si>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</si>
  <si>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</si>
  <si>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</si>
  <si>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</si>
  <si>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</si>
  <si>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</si>
  <si>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</si>
  <si>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Nákup ostatních služeb</t>
  </si>
  <si>
    <t>Opravy a udržování</t>
  </si>
  <si>
    <t>Cestovné (tuzemské i zahraniční)</t>
  </si>
  <si>
    <t>Pohoštění</t>
  </si>
  <si>
    <t>Výdaje z finančního vypořádání minulých let mezi krajem a obcemi</t>
  </si>
  <si>
    <t>V.6.</t>
  </si>
  <si>
    <t>Kapitálové výdaje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</si>
  <si>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</si>
  <si>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</si>
  <si>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</si>
  <si>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</si>
  <si>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</si>
  <si>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Nákup DHM jinde nezařazeného</t>
  </si>
  <si>
    <t>Ostaní osobní výdaje</t>
  </si>
  <si>
    <t xml:space="preserve">V Uherském Hradišti dne </t>
  </si>
  <si>
    <t>Projektový manažer</t>
  </si>
  <si>
    <t>Rozpočet 2021</t>
  </si>
  <si>
    <t>Schválený</t>
  </si>
  <si>
    <t>Rozpočet 2021 upravený</t>
  </si>
  <si>
    <t>Rozpočet 2022</t>
  </si>
  <si>
    <t>Návrh rozpočtu Sdružení obcí pro rozvoj Baťova kanálu a vodní cesty na řece Moravě  na rok 2022</t>
  </si>
  <si>
    <t>Hospodaření svazku obcí v roce 2022</t>
  </si>
  <si>
    <t>Čerpání k 30.9.2021</t>
  </si>
  <si>
    <t>RO 1</t>
  </si>
  <si>
    <t>Rozpočet po změnách</t>
  </si>
  <si>
    <t>Čerpání k 31.5.2022</t>
  </si>
  <si>
    <t>RO 2</t>
  </si>
  <si>
    <t>Úhrady sankcí jiným rozpočtům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</si>
</sst>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6" xfId="0" applyFont="1" applyBorder="1"/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164" fontId="5" fillId="0" borderId="6" xfId="0" applyNumberFormat="1" applyFont="1" applyBorder="1" applyAlignment="1"/>
    <xf numFmtId="164" fontId="0" fillId="0" borderId="6" xfId="0" applyNumberFormat="1" applyBorder="1"/>
    <xf numFmtId="164" fontId="6" fillId="0" borderId="6" xfId="0" applyNumberFormat="1" applyFont="1" applyBorder="1"/>
    <xf numFmtId="165" fontId="0" fillId="0" borderId="6" xfId="0" applyNumberFormat="1" applyBorder="1"/>
    <xf numFmtId="0" fontId="0" fillId="4" borderId="5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/>
    <xf numFmtId="164" fontId="5" fillId="4" borderId="6" xfId="0" applyNumberFormat="1" applyFont="1" applyFill="1" applyBorder="1" applyAlignment="1"/>
    <xf numFmtId="0" fontId="0" fillId="0" borderId="13" xfId="0" applyBorder="1"/>
    <xf numFmtId="164" fontId="0" fillId="0" borderId="13" xfId="0" applyNumberFormat="1" applyBorder="1"/>
    <xf numFmtId="0" fontId="9" fillId="0" borderId="4" xfId="0" applyFont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4" fontId="0" fillId="0" borderId="0" xfId="0" applyNumberFormat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6" xfId="0" applyBorder="1"/>
    <xf numFmtId="0" fontId="1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/>
    <xf numFmtId="164" fontId="1" fillId="3" borderId="18" xfId="0" applyNumberFormat="1" applyFont="1" applyFill="1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20" xfId="0" applyFont="1" applyBorder="1"/>
    <xf numFmtId="164" fontId="6" fillId="0" borderId="20" xfId="0" applyNumberFormat="1" applyFont="1" applyBorder="1"/>
    <xf numFmtId="164" fontId="0" fillId="0" borderId="20" xfId="0" applyNumberFormat="1" applyBorder="1"/>
    <xf numFmtId="0" fontId="0" fillId="0" borderId="21" xfId="0" applyBorder="1"/>
    <xf numFmtId="164" fontId="0" fillId="0" borderId="16" xfId="0" applyNumberFormat="1" applyBorder="1" applyAlignment="1"/>
    <xf numFmtId="164" fontId="6" fillId="0" borderId="6" xfId="0" applyNumberFormat="1" applyFont="1" applyBorder="1" applyAlignment="1">
      <alignment vertical="top"/>
    </xf>
    <xf numFmtId="0" fontId="4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" fillId="5" borderId="18" xfId="0" applyFont="1" applyFill="1" applyBorder="1"/>
    <xf numFmtId="164" fontId="1" fillId="5" borderId="1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5" fontId="0" fillId="0" borderId="16" xfId="0" applyNumberFormat="1" applyFill="1" applyBorder="1" applyAlignment="1"/>
    <xf numFmtId="0" fontId="1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/>
    <xf numFmtId="6" fontId="0" fillId="0" borderId="9" xfId="0" applyNumberFormat="1" applyBorder="1"/>
    <xf numFmtId="164" fontId="0" fillId="0" borderId="8" xfId="0" applyNumberFormat="1" applyBorder="1"/>
    <xf numFmtId="164" fontId="5" fillId="4" borderId="13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1" fillId="3" borderId="25" xfId="0" applyNumberFormat="1" applyFont="1" applyFill="1" applyBorder="1"/>
    <xf numFmtId="6" fontId="0" fillId="0" borderId="13" xfId="0" applyNumberFormat="1" applyBorder="1"/>
    <xf numFmtId="0" fontId="0" fillId="0" borderId="8" xfId="0" applyBorder="1"/>
    <xf numFmtId="0" fontId="0" fillId="0" borderId="7" xfId="0" applyBorder="1"/>
    <xf numFmtId="0" fontId="0" fillId="0" borderId="26" xfId="0" applyBorder="1"/>
    <xf numFmtId="164" fontId="1" fillId="5" borderId="25" xfId="0" applyNumberFormat="1" applyFont="1" applyFill="1" applyBorder="1" applyAlignment="1">
      <alignment horizontal="right"/>
    </xf>
    <xf numFmtId="165" fontId="5" fillId="4" borderId="13" xfId="0" applyNumberFormat="1" applyFont="1" applyFill="1" applyBorder="1" applyAlignment="1"/>
    <xf numFmtId="6" fontId="0" fillId="0" borderId="7" xfId="0" applyNumberFormat="1" applyBorder="1"/>
    <xf numFmtId="164" fontId="0" fillId="0" borderId="7" xfId="0" applyNumberFormat="1" applyBorder="1"/>
    <xf numFmtId="0" fontId="0" fillId="0" borderId="27" xfId="0" applyBorder="1"/>
    <xf numFmtId="0" fontId="0" fillId="0" borderId="28" xfId="0" applyBorder="1"/>
    <xf numFmtId="164" fontId="1" fillId="3" borderId="4" xfId="0" applyNumberFormat="1" applyFont="1" applyFill="1" applyBorder="1"/>
    <xf numFmtId="6" fontId="0" fillId="0" borderId="26" xfId="0" applyNumberFormat="1" applyBorder="1"/>
    <xf numFmtId="164" fontId="1" fillId="5" borderId="4" xfId="0" applyNumberFormat="1" applyFont="1" applyFill="1" applyBorder="1" applyAlignment="1">
      <alignment horizontal="right"/>
    </xf>
    <xf numFmtId="165" fontId="5" fillId="4" borderId="7" xfId="0" applyNumberFormat="1" applyFont="1" applyFill="1" applyBorder="1" applyAlignment="1"/>
    <xf numFmtId="0" fontId="0" fillId="0" borderId="29" xfId="0" applyBorder="1"/>
    <xf numFmtId="164" fontId="1" fillId="3" borderId="11" xfId="0" applyNumberFormat="1" applyFont="1" applyFill="1" applyBorder="1"/>
    <xf numFmtId="6" fontId="0" fillId="0" borderId="6" xfId="0" applyNumberFormat="1" applyBorder="1"/>
    <xf numFmtId="165" fontId="1" fillId="5" borderId="30" xfId="0" applyNumberFormat="1" applyFont="1" applyFill="1" applyBorder="1" applyAlignment="1">
      <alignment horizontal="right"/>
    </xf>
    <xf numFmtId="165" fontId="5" fillId="4" borderId="9" xfId="0" applyNumberFormat="1" applyFont="1" applyFill="1" applyBorder="1" applyAlignment="1"/>
    <xf numFmtId="165" fontId="0" fillId="0" borderId="9" xfId="0" applyNumberFormat="1" applyBorder="1"/>
    <xf numFmtId="0" fontId="0" fillId="0" borderId="20" xfId="0" applyBorder="1"/>
    <xf numFmtId="164" fontId="0" fillId="0" borderId="0" xfId="0" applyNumberFormat="1"/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workbookViewId="0">
      <selection activeCell="G19" sqref="G19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5703125" hidden="1" customWidth="1"/>
    <col min="5" max="6" width="0.140625" hidden="1" customWidth="1"/>
    <col min="7" max="7" width="21.85546875" customWidth="1"/>
  </cols>
  <sheetData>
    <row r="1" spans="1:7" ht="40.5" customHeight="1" thickBot="1" x14ac:dyDescent="0.3">
      <c r="A1" s="89" t="s">
        <v>45</v>
      </c>
      <c r="B1" s="90"/>
      <c r="C1" s="90"/>
      <c r="D1" s="90"/>
      <c r="E1" s="90"/>
      <c r="F1" s="90"/>
      <c r="G1" s="90"/>
    </row>
    <row r="2" spans="1:7" ht="75" customHeight="1" thickBot="1" x14ac:dyDescent="0.3">
      <c r="A2" s="31" t="s">
        <v>0</v>
      </c>
      <c r="B2" s="31" t="s">
        <v>1</v>
      </c>
      <c r="C2" s="30" t="s">
        <v>34</v>
      </c>
      <c r="D2" s="1" t="s">
        <v>41</v>
      </c>
      <c r="E2" s="1" t="s">
        <v>43</v>
      </c>
      <c r="F2" s="29" t="s">
        <v>47</v>
      </c>
      <c r="G2" s="29" t="s">
        <v>44</v>
      </c>
    </row>
    <row r="3" spans="1:7" ht="15.75" thickBot="1" x14ac:dyDescent="0.3">
      <c r="A3" s="95"/>
      <c r="B3" s="96"/>
      <c r="C3" s="96"/>
      <c r="D3" s="32" t="s">
        <v>42</v>
      </c>
    </row>
    <row r="4" spans="1:7" x14ac:dyDescent="0.25">
      <c r="A4" s="34" t="s">
        <v>2</v>
      </c>
      <c r="B4" s="35"/>
      <c r="C4" s="36" t="s">
        <v>3</v>
      </c>
      <c r="D4" s="37">
        <f>SUM(D6:D12)</f>
        <v>1590000</v>
      </c>
      <c r="E4" s="37">
        <f t="shared" ref="E4:F4" si="0">SUM(E6:E12)</f>
        <v>1592000</v>
      </c>
      <c r="F4" s="37">
        <f t="shared" si="0"/>
        <v>1551090</v>
      </c>
      <c r="G4" s="37">
        <v>1595000</v>
      </c>
    </row>
    <row r="5" spans="1:7" x14ac:dyDescent="0.25">
      <c r="A5" s="2" t="s">
        <v>4</v>
      </c>
      <c r="B5" s="3"/>
      <c r="C5" s="4" t="s">
        <v>5</v>
      </c>
      <c r="D5" s="15"/>
      <c r="E5" s="33"/>
      <c r="F5" s="23"/>
      <c r="G5" s="38"/>
    </row>
    <row r="6" spans="1:7" x14ac:dyDescent="0.25">
      <c r="A6" s="2"/>
      <c r="B6" s="3">
        <v>2139</v>
      </c>
      <c r="C6" s="5" t="s">
        <v>6</v>
      </c>
      <c r="D6" s="17">
        <v>40000</v>
      </c>
      <c r="E6" s="16">
        <f>SUM(D6:D6)</f>
        <v>40000</v>
      </c>
      <c r="F6" s="24"/>
      <c r="G6" s="62">
        <v>40000</v>
      </c>
    </row>
    <row r="7" spans="1:7" x14ac:dyDescent="0.25">
      <c r="A7" s="2"/>
      <c r="B7" s="6">
        <v>2141</v>
      </c>
      <c r="C7" s="7" t="s">
        <v>7</v>
      </c>
      <c r="D7" s="18"/>
      <c r="E7" s="16">
        <f>SUM(D7:D7)</f>
        <v>0</v>
      </c>
      <c r="F7" s="24"/>
      <c r="G7" s="62">
        <v>0</v>
      </c>
    </row>
    <row r="8" spans="1:7" x14ac:dyDescent="0.25">
      <c r="A8" s="2" t="s">
        <v>8</v>
      </c>
      <c r="B8" s="3"/>
      <c r="C8" s="4" t="s">
        <v>9</v>
      </c>
      <c r="D8" s="17"/>
      <c r="E8" s="16"/>
      <c r="F8" s="24"/>
      <c r="G8" s="38"/>
    </row>
    <row r="9" spans="1:7" x14ac:dyDescent="0.25">
      <c r="A9" s="2"/>
      <c r="B9" s="3">
        <v>4121</v>
      </c>
      <c r="C9" s="8" t="s">
        <v>10</v>
      </c>
      <c r="D9" s="17">
        <v>550000</v>
      </c>
      <c r="E9" s="16">
        <v>552000</v>
      </c>
      <c r="F9" s="24">
        <v>551090</v>
      </c>
      <c r="G9" s="62">
        <v>555000</v>
      </c>
    </row>
    <row r="10" spans="1:7" x14ac:dyDescent="0.25">
      <c r="A10" s="2"/>
      <c r="B10" s="9">
        <v>4122</v>
      </c>
      <c r="C10" s="10" t="s">
        <v>11</v>
      </c>
      <c r="D10" s="17">
        <v>1000000</v>
      </c>
      <c r="E10" s="16">
        <f>SUM(D10:D10)</f>
        <v>1000000</v>
      </c>
      <c r="F10" s="24">
        <v>1000000</v>
      </c>
      <c r="G10" s="62">
        <v>1000000</v>
      </c>
    </row>
    <row r="11" spans="1:7" ht="15.75" thickBot="1" x14ac:dyDescent="0.3">
      <c r="A11" s="39"/>
      <c r="B11" s="40">
        <v>4222</v>
      </c>
      <c r="C11" s="41" t="s">
        <v>12</v>
      </c>
      <c r="D11" s="42"/>
      <c r="E11" s="43"/>
      <c r="F11" s="63"/>
      <c r="G11" s="44"/>
    </row>
    <row r="12" spans="1:7" ht="15.75" thickBot="1" x14ac:dyDescent="0.3">
      <c r="A12" s="97"/>
      <c r="B12" s="98"/>
      <c r="C12" s="98"/>
      <c r="D12" s="45"/>
    </row>
    <row r="13" spans="1:7" x14ac:dyDescent="0.25">
      <c r="A13" s="49" t="s">
        <v>13</v>
      </c>
      <c r="B13" s="50"/>
      <c r="C13" s="51" t="s">
        <v>14</v>
      </c>
      <c r="D13" s="52">
        <f>SUM(D14+D31)</f>
        <v>1590000</v>
      </c>
      <c r="E13" s="52">
        <f>SUM(E14+E31)</f>
        <v>1592000</v>
      </c>
      <c r="F13" s="52">
        <f>SUM(F14+F31)</f>
        <v>985557.2699999999</v>
      </c>
      <c r="G13" s="52">
        <v>1595000</v>
      </c>
    </row>
    <row r="14" spans="1:7" x14ac:dyDescent="0.25">
      <c r="A14" s="19" t="s">
        <v>15</v>
      </c>
      <c r="B14" s="20"/>
      <c r="C14" s="21" t="s">
        <v>16</v>
      </c>
      <c r="D14" s="22">
        <f>SUM(D15:D30)</f>
        <v>1590000</v>
      </c>
      <c r="E14" s="61">
        <f>SUM(E15:E30)</f>
        <v>1592000</v>
      </c>
      <c r="F14" s="61">
        <f>SUM(F15:F30)</f>
        <v>985557.2699999999</v>
      </c>
      <c r="G14" s="61">
        <v>1595000</v>
      </c>
    </row>
    <row r="15" spans="1:7" x14ac:dyDescent="0.25">
      <c r="A15" s="2"/>
      <c r="B15" s="3">
        <v>5011</v>
      </c>
      <c r="C15" s="11" t="s">
        <v>17</v>
      </c>
      <c r="D15" s="17">
        <v>490000</v>
      </c>
      <c r="E15" s="16">
        <f t="shared" ref="E15:E25" si="1">SUM(D15:D15)</f>
        <v>490000</v>
      </c>
      <c r="F15" s="24">
        <v>330704</v>
      </c>
      <c r="G15" s="62">
        <v>505000</v>
      </c>
    </row>
    <row r="16" spans="1:7" x14ac:dyDescent="0.25">
      <c r="A16" s="2"/>
      <c r="B16" s="3">
        <v>5021</v>
      </c>
      <c r="C16" s="11" t="s">
        <v>38</v>
      </c>
      <c r="D16" s="17">
        <v>20000</v>
      </c>
      <c r="E16" s="16">
        <f t="shared" si="1"/>
        <v>20000</v>
      </c>
      <c r="F16" s="24">
        <v>10000</v>
      </c>
      <c r="G16" s="62">
        <v>20000</v>
      </c>
    </row>
    <row r="17" spans="1:7" ht="21.75" customHeight="1" x14ac:dyDescent="0.25">
      <c r="A17" s="2"/>
      <c r="B17" s="3">
        <v>5031</v>
      </c>
      <c r="C17" s="12" t="s">
        <v>36</v>
      </c>
      <c r="D17" s="17">
        <v>150000</v>
      </c>
      <c r="E17" s="16">
        <f t="shared" si="1"/>
        <v>150000</v>
      </c>
      <c r="F17" s="24">
        <v>80731</v>
      </c>
      <c r="G17" s="62">
        <v>158000</v>
      </c>
    </row>
    <row r="18" spans="1:7" x14ac:dyDescent="0.25">
      <c r="A18" s="2"/>
      <c r="B18" s="3">
        <v>5032</v>
      </c>
      <c r="C18" s="11" t="s">
        <v>18</v>
      </c>
      <c r="D18" s="17">
        <v>45000</v>
      </c>
      <c r="E18" s="16">
        <f t="shared" si="1"/>
        <v>45000</v>
      </c>
      <c r="F18" s="24">
        <v>29295</v>
      </c>
      <c r="G18" s="62">
        <v>50000</v>
      </c>
    </row>
    <row r="19" spans="1:7" x14ac:dyDescent="0.25">
      <c r="A19" s="2"/>
      <c r="B19" s="3">
        <v>5038</v>
      </c>
      <c r="C19" s="11" t="s">
        <v>19</v>
      </c>
      <c r="D19" s="17">
        <v>4000</v>
      </c>
      <c r="E19" s="16">
        <f t="shared" si="1"/>
        <v>4000</v>
      </c>
      <c r="F19" s="24">
        <v>1485</v>
      </c>
      <c r="G19" s="62">
        <v>4000</v>
      </c>
    </row>
    <row r="20" spans="1:7" x14ac:dyDescent="0.25">
      <c r="A20" s="2"/>
      <c r="B20" s="9">
        <v>5137</v>
      </c>
      <c r="C20" s="11" t="s">
        <v>20</v>
      </c>
      <c r="D20" s="17">
        <v>20000</v>
      </c>
      <c r="E20" s="16">
        <f t="shared" si="1"/>
        <v>20000</v>
      </c>
      <c r="F20" s="24"/>
      <c r="G20" s="62">
        <v>20000</v>
      </c>
    </row>
    <row r="21" spans="1:7" x14ac:dyDescent="0.25">
      <c r="A21" s="2"/>
      <c r="B21" s="9">
        <v>5139</v>
      </c>
      <c r="C21" s="11" t="s">
        <v>21</v>
      </c>
      <c r="D21" s="17">
        <v>16000</v>
      </c>
      <c r="E21" s="16">
        <f t="shared" si="1"/>
        <v>16000</v>
      </c>
      <c r="F21" s="24">
        <v>1374</v>
      </c>
      <c r="G21" s="62">
        <v>15000</v>
      </c>
    </row>
    <row r="22" spans="1:7" x14ac:dyDescent="0.25">
      <c r="A22" s="2"/>
      <c r="B22" s="13">
        <v>5161</v>
      </c>
      <c r="C22" s="14" t="s">
        <v>22</v>
      </c>
      <c r="D22" s="46">
        <v>2000</v>
      </c>
      <c r="E22" s="16">
        <f t="shared" si="1"/>
        <v>2000</v>
      </c>
      <c r="F22" s="24">
        <v>116</v>
      </c>
      <c r="G22" s="62">
        <v>1500</v>
      </c>
    </row>
    <row r="23" spans="1:7" x14ac:dyDescent="0.25">
      <c r="A23" s="2"/>
      <c r="B23" s="3">
        <v>5162</v>
      </c>
      <c r="C23" s="11" t="s">
        <v>35</v>
      </c>
      <c r="D23" s="17">
        <v>8000</v>
      </c>
      <c r="E23" s="16">
        <f t="shared" si="1"/>
        <v>8000</v>
      </c>
      <c r="F23" s="24">
        <v>4331.26</v>
      </c>
      <c r="G23" s="62">
        <v>8000</v>
      </c>
    </row>
    <row r="24" spans="1:7" x14ac:dyDescent="0.25">
      <c r="A24" s="2"/>
      <c r="B24" s="3">
        <v>5163</v>
      </c>
      <c r="C24" s="11" t="s">
        <v>23</v>
      </c>
      <c r="D24" s="17">
        <v>9000</v>
      </c>
      <c r="E24" s="16">
        <f t="shared" si="1"/>
        <v>9000</v>
      </c>
      <c r="F24" s="24">
        <v>5333</v>
      </c>
      <c r="G24" s="62">
        <v>9000</v>
      </c>
    </row>
    <row r="25" spans="1:7" x14ac:dyDescent="0.25">
      <c r="A25" s="2"/>
      <c r="B25" s="3">
        <v>5164</v>
      </c>
      <c r="C25" s="11" t="s">
        <v>24</v>
      </c>
      <c r="D25" s="17">
        <v>54000</v>
      </c>
      <c r="E25" s="16">
        <f t="shared" si="1"/>
        <v>54000</v>
      </c>
      <c r="F25" s="24">
        <v>36017</v>
      </c>
      <c r="G25" s="62">
        <v>64000</v>
      </c>
    </row>
    <row r="26" spans="1:7" x14ac:dyDescent="0.25">
      <c r="A26" s="2"/>
      <c r="B26" s="47">
        <v>5169</v>
      </c>
      <c r="C26" s="48" t="s">
        <v>25</v>
      </c>
      <c r="D26" s="17">
        <v>665000</v>
      </c>
      <c r="E26" s="16">
        <v>599000</v>
      </c>
      <c r="F26" s="24">
        <v>355221.99</v>
      </c>
      <c r="G26" s="62">
        <v>458500</v>
      </c>
    </row>
    <row r="27" spans="1:7" x14ac:dyDescent="0.25">
      <c r="A27" s="2"/>
      <c r="B27" s="9">
        <v>5171</v>
      </c>
      <c r="C27" s="11" t="s">
        <v>26</v>
      </c>
      <c r="D27" s="17">
        <v>63000</v>
      </c>
      <c r="E27" s="16">
        <v>65000</v>
      </c>
      <c r="F27" s="24">
        <v>50511.45</v>
      </c>
      <c r="G27" s="62">
        <v>160000</v>
      </c>
    </row>
    <row r="28" spans="1:7" x14ac:dyDescent="0.25">
      <c r="A28" s="2"/>
      <c r="B28" s="3">
        <v>5173</v>
      </c>
      <c r="C28" s="11" t="s">
        <v>27</v>
      </c>
      <c r="D28" s="17">
        <v>40000</v>
      </c>
      <c r="E28" s="16">
        <f>SUM(D28:D28)</f>
        <v>40000</v>
      </c>
      <c r="F28" s="24">
        <v>17985</v>
      </c>
      <c r="G28" s="62">
        <v>35000</v>
      </c>
    </row>
    <row r="29" spans="1:7" x14ac:dyDescent="0.25">
      <c r="A29" s="2"/>
      <c r="B29" s="3">
        <v>5175</v>
      </c>
      <c r="C29" s="11" t="s">
        <v>28</v>
      </c>
      <c r="D29" s="17">
        <v>4000</v>
      </c>
      <c r="E29" s="16">
        <v>9000</v>
      </c>
      <c r="F29" s="24">
        <v>2082</v>
      </c>
      <c r="G29" s="62">
        <v>7000</v>
      </c>
    </row>
    <row r="30" spans="1:7" x14ac:dyDescent="0.25">
      <c r="A30" s="2"/>
      <c r="B30" s="3">
        <v>5366</v>
      </c>
      <c r="C30" s="11" t="s">
        <v>29</v>
      </c>
      <c r="D30" s="17">
        <v>0</v>
      </c>
      <c r="E30" s="16">
        <v>61000</v>
      </c>
      <c r="F30" s="24">
        <v>60370.57</v>
      </c>
      <c r="G30" s="62">
        <v>80000</v>
      </c>
    </row>
    <row r="31" spans="1:7" x14ac:dyDescent="0.25">
      <c r="A31" s="19" t="s">
        <v>30</v>
      </c>
      <c r="B31" s="20"/>
      <c r="C31" s="21" t="s">
        <v>31</v>
      </c>
      <c r="D31" s="22"/>
      <c r="E31" s="22"/>
      <c r="F31" s="64"/>
      <c r="G31" s="38"/>
    </row>
    <row r="32" spans="1:7" ht="15.75" thickBot="1" x14ac:dyDescent="0.3">
      <c r="A32" s="39"/>
      <c r="B32" s="53">
        <v>6129</v>
      </c>
      <c r="C32" s="54" t="s">
        <v>37</v>
      </c>
      <c r="D32" s="42">
        <v>0</v>
      </c>
      <c r="E32" s="43">
        <f>SUM(D32:D32)</f>
        <v>0</v>
      </c>
      <c r="F32" s="63"/>
      <c r="G32" s="44"/>
    </row>
    <row r="33" spans="1:6" ht="15.75" thickBot="1" x14ac:dyDescent="0.3">
      <c r="A33" s="99"/>
      <c r="B33" s="100"/>
      <c r="C33" s="100"/>
      <c r="D33" s="55"/>
    </row>
    <row r="34" spans="1:6" ht="15.75" thickBot="1" x14ac:dyDescent="0.3">
      <c r="A34" s="56" t="s">
        <v>32</v>
      </c>
      <c r="B34" s="57"/>
      <c r="C34" s="58" t="s">
        <v>33</v>
      </c>
      <c r="D34" s="59">
        <f>D13-D4</f>
        <v>0</v>
      </c>
      <c r="E34" s="60">
        <f t="shared" ref="E34" si="2">E13-E4</f>
        <v>0</v>
      </c>
      <c r="F34" s="65"/>
    </row>
    <row r="35" spans="1:6" ht="15.75" thickBot="1" x14ac:dyDescent="0.3"/>
    <row r="36" spans="1:6" ht="38.25" customHeight="1" x14ac:dyDescent="0.25">
      <c r="A36" s="101" t="s">
        <v>46</v>
      </c>
      <c r="B36" s="102"/>
      <c r="C36" s="102"/>
      <c r="D36" s="25" t="s">
        <v>46</v>
      </c>
    </row>
    <row r="37" spans="1:6" x14ac:dyDescent="0.25">
      <c r="A37" s="91" t="s">
        <v>3</v>
      </c>
      <c r="B37" s="92"/>
      <c r="C37" s="92"/>
      <c r="D37" s="26">
        <v>1595000</v>
      </c>
    </row>
    <row r="38" spans="1:6" x14ac:dyDescent="0.25">
      <c r="A38" s="91" t="s">
        <v>14</v>
      </c>
      <c r="B38" s="92"/>
      <c r="C38" s="92"/>
      <c r="D38" s="26">
        <v>1595000</v>
      </c>
    </row>
    <row r="39" spans="1:6" x14ac:dyDescent="0.25">
      <c r="A39" s="93" t="s">
        <v>33</v>
      </c>
      <c r="B39" s="94"/>
      <c r="C39" s="94"/>
      <c r="D39" s="27">
        <f>D38-D37</f>
        <v>0</v>
      </c>
    </row>
    <row r="40" spans="1:6" x14ac:dyDescent="0.25">
      <c r="A40" t="s">
        <v>39</v>
      </c>
      <c r="C40" s="28"/>
      <c r="D40" t="s">
        <v>40</v>
      </c>
    </row>
  </sheetData>
  <mergeCells count="8">
    <mergeCell ref="A1:G1"/>
    <mergeCell ref="A38:C38"/>
    <mergeCell ref="A39:C39"/>
    <mergeCell ref="A3:C3"/>
    <mergeCell ref="A12:C12"/>
    <mergeCell ref="A33:C33"/>
    <mergeCell ref="A36:C36"/>
    <mergeCell ref="A37:C3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8017A-4ED0-4EF7-8C29-54E6E04B552F}">
  <sheetPr>
    <pageSetUpPr fitToPage="1"/>
  </sheetPr>
  <dimension ref="A1:J40"/>
  <sheetViews>
    <sheetView workbookViewId="0">
      <selection activeCell="I22" sqref="I22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4.5703125" hidden="1" customWidth="1"/>
    <col min="5" max="6" width="0.140625" hidden="1" customWidth="1"/>
    <col min="7" max="7" width="21.85546875" customWidth="1"/>
    <col min="8" max="8" width="11.42578125" customWidth="1"/>
    <col min="9" max="9" width="18.28515625" customWidth="1"/>
    <col min="10" max="10" width="18" customWidth="1"/>
  </cols>
  <sheetData>
    <row r="1" spans="1:10" ht="40.5" customHeight="1" thickBot="1" x14ac:dyDescent="0.3">
      <c r="A1" s="89" t="s">
        <v>45</v>
      </c>
      <c r="B1" s="90"/>
      <c r="C1" s="90"/>
      <c r="D1" s="90"/>
      <c r="E1" s="90"/>
      <c r="F1" s="90"/>
      <c r="G1" s="103"/>
    </row>
    <row r="2" spans="1:10" ht="75" customHeight="1" thickBot="1" x14ac:dyDescent="0.3">
      <c r="A2" s="31" t="s">
        <v>0</v>
      </c>
      <c r="B2" s="31" t="s">
        <v>1</v>
      </c>
      <c r="C2" s="30" t="s">
        <v>34</v>
      </c>
      <c r="D2" s="1" t="s">
        <v>41</v>
      </c>
      <c r="E2" s="1" t="s">
        <v>43</v>
      </c>
      <c r="F2" s="29" t="s">
        <v>47</v>
      </c>
      <c r="G2" s="1" t="s">
        <v>44</v>
      </c>
      <c r="H2" s="29" t="s">
        <v>48</v>
      </c>
      <c r="I2" s="29" t="s">
        <v>49</v>
      </c>
      <c r="J2" s="1" t="s">
        <v>50</v>
      </c>
    </row>
    <row r="3" spans="1:10" ht="15.75" thickBot="1" x14ac:dyDescent="0.3">
      <c r="A3" s="95"/>
      <c r="B3" s="96"/>
      <c r="C3" s="96"/>
      <c r="D3" s="32" t="s">
        <v>42</v>
      </c>
    </row>
    <row r="4" spans="1:10" x14ac:dyDescent="0.25">
      <c r="A4" s="34" t="s">
        <v>2</v>
      </c>
      <c r="B4" s="35"/>
      <c r="C4" s="36" t="s">
        <v>3</v>
      </c>
      <c r="D4" s="37">
        <f>SUM(D6:D12)</f>
        <v>1590000</v>
      </c>
      <c r="E4" s="37">
        <f t="shared" ref="E4:F4" si="0">SUM(E6:E12)</f>
        <v>1592000</v>
      </c>
      <c r="F4" s="37">
        <f t="shared" si="0"/>
        <v>1551090</v>
      </c>
      <c r="G4" s="66">
        <v>1595000</v>
      </c>
      <c r="H4" s="66">
        <f>SUM(H5:H11)</f>
        <v>0</v>
      </c>
      <c r="I4" s="77">
        <v>1595000</v>
      </c>
      <c r="J4" s="77">
        <f>SUM(J5:J11)</f>
        <v>1531700</v>
      </c>
    </row>
    <row r="5" spans="1:10" x14ac:dyDescent="0.25">
      <c r="A5" s="2" t="s">
        <v>4</v>
      </c>
      <c r="B5" s="3"/>
      <c r="C5" s="4" t="s">
        <v>5</v>
      </c>
      <c r="D5" s="15"/>
      <c r="E5" s="33"/>
      <c r="F5" s="23"/>
      <c r="G5" s="23"/>
      <c r="H5" s="75"/>
      <c r="I5" s="69"/>
      <c r="J5" s="69"/>
    </row>
    <row r="6" spans="1:10" x14ac:dyDescent="0.25">
      <c r="A6" s="2"/>
      <c r="B6" s="3">
        <v>2139</v>
      </c>
      <c r="C6" s="5" t="s">
        <v>6</v>
      </c>
      <c r="D6" s="17">
        <v>40000</v>
      </c>
      <c r="E6" s="16">
        <f>SUM(D6:D6)</f>
        <v>40000</v>
      </c>
      <c r="F6" s="24"/>
      <c r="G6" s="67">
        <v>40000</v>
      </c>
      <c r="H6" s="75"/>
      <c r="I6" s="73">
        <f>SUM(G6:H6)</f>
        <v>40000</v>
      </c>
      <c r="J6" s="73">
        <v>0</v>
      </c>
    </row>
    <row r="7" spans="1:10" x14ac:dyDescent="0.25">
      <c r="A7" s="2"/>
      <c r="B7" s="6">
        <v>2141</v>
      </c>
      <c r="C7" s="7" t="s">
        <v>7</v>
      </c>
      <c r="D7" s="18"/>
      <c r="E7" s="16">
        <f>SUM(D7:D7)</f>
        <v>0</v>
      </c>
      <c r="F7" s="24"/>
      <c r="G7" s="67">
        <v>0</v>
      </c>
      <c r="H7" s="75"/>
      <c r="I7" s="73">
        <f t="shared" ref="I7:I11" si="1">SUM(G7:H7)</f>
        <v>0</v>
      </c>
      <c r="J7" s="73">
        <v>0</v>
      </c>
    </row>
    <row r="8" spans="1:10" x14ac:dyDescent="0.25">
      <c r="A8" s="2" t="s">
        <v>8</v>
      </c>
      <c r="B8" s="3"/>
      <c r="C8" s="4" t="s">
        <v>9</v>
      </c>
      <c r="D8" s="17"/>
      <c r="E8" s="16"/>
      <c r="F8" s="24"/>
      <c r="G8" s="23"/>
      <c r="H8" s="75"/>
      <c r="I8" s="73">
        <f t="shared" si="1"/>
        <v>0</v>
      </c>
      <c r="J8" s="73"/>
    </row>
    <row r="9" spans="1:10" x14ac:dyDescent="0.25">
      <c r="A9" s="2"/>
      <c r="B9" s="3">
        <v>4121</v>
      </c>
      <c r="C9" s="8" t="s">
        <v>10</v>
      </c>
      <c r="D9" s="17">
        <v>550000</v>
      </c>
      <c r="E9" s="16">
        <v>552000</v>
      </c>
      <c r="F9" s="24">
        <v>551090</v>
      </c>
      <c r="G9" s="67">
        <v>555000</v>
      </c>
      <c r="H9" s="75"/>
      <c r="I9" s="73">
        <f t="shared" si="1"/>
        <v>555000</v>
      </c>
      <c r="J9" s="73">
        <v>546700</v>
      </c>
    </row>
    <row r="10" spans="1:10" x14ac:dyDescent="0.25">
      <c r="A10" s="2"/>
      <c r="B10" s="9">
        <v>4122</v>
      </c>
      <c r="C10" s="10" t="s">
        <v>11</v>
      </c>
      <c r="D10" s="17">
        <v>1000000</v>
      </c>
      <c r="E10" s="16">
        <f>SUM(D10:D10)</f>
        <v>1000000</v>
      </c>
      <c r="F10" s="24">
        <v>1000000</v>
      </c>
      <c r="G10" s="67">
        <v>1000000</v>
      </c>
      <c r="H10" s="75"/>
      <c r="I10" s="73">
        <f t="shared" si="1"/>
        <v>1000000</v>
      </c>
      <c r="J10" s="73">
        <v>985000</v>
      </c>
    </row>
    <row r="11" spans="1:10" ht="15.75" thickBot="1" x14ac:dyDescent="0.3">
      <c r="A11" s="39"/>
      <c r="B11" s="40">
        <v>4222</v>
      </c>
      <c r="C11" s="41" t="s">
        <v>12</v>
      </c>
      <c r="D11" s="42"/>
      <c r="E11" s="43"/>
      <c r="F11" s="63"/>
      <c r="G11" s="68"/>
      <c r="H11" s="76"/>
      <c r="I11" s="78">
        <f t="shared" si="1"/>
        <v>0</v>
      </c>
      <c r="J11" s="78"/>
    </row>
    <row r="12" spans="1:10" ht="15.75" thickBot="1" x14ac:dyDescent="0.3">
      <c r="A12" s="97"/>
      <c r="B12" s="98"/>
      <c r="C12" s="98"/>
      <c r="D12" s="45"/>
    </row>
    <row r="13" spans="1:10" x14ac:dyDescent="0.25">
      <c r="A13" s="49" t="s">
        <v>13</v>
      </c>
      <c r="B13" s="50"/>
      <c r="C13" s="51" t="s">
        <v>14</v>
      </c>
      <c r="D13" s="52">
        <f>SUM(D14+D31)</f>
        <v>1590000</v>
      </c>
      <c r="E13" s="52">
        <f>SUM(E14+E31)</f>
        <v>1592000</v>
      </c>
      <c r="F13" s="52">
        <f>SUM(F14+F31)</f>
        <v>985557.2699999999</v>
      </c>
      <c r="G13" s="71">
        <v>1595000</v>
      </c>
      <c r="H13" s="79">
        <f>SUM(H14+H32)</f>
        <v>0</v>
      </c>
      <c r="I13" s="79">
        <f>SUM(I32+I14)</f>
        <v>1595000</v>
      </c>
      <c r="J13" s="79">
        <f>SUM(J32+J14)</f>
        <v>451766.39999999997</v>
      </c>
    </row>
    <row r="14" spans="1:10" x14ac:dyDescent="0.25">
      <c r="A14" s="19" t="s">
        <v>15</v>
      </c>
      <c r="B14" s="20"/>
      <c r="C14" s="21" t="s">
        <v>16</v>
      </c>
      <c r="D14" s="22">
        <f>SUM(D15:D30)</f>
        <v>1590000</v>
      </c>
      <c r="E14" s="61">
        <f>SUM(E15:E30)</f>
        <v>1592000</v>
      </c>
      <c r="F14" s="61">
        <f>SUM(F15:F30)</f>
        <v>985557.2699999999</v>
      </c>
      <c r="G14" s="72">
        <v>1595000</v>
      </c>
      <c r="H14" s="80">
        <f>SUM(H15:H30)</f>
        <v>0</v>
      </c>
      <c r="I14" s="80">
        <f>SUM(I15:I30)</f>
        <v>1595000</v>
      </c>
      <c r="J14" s="80">
        <f>SUM(J15:J30)</f>
        <v>451766.39999999997</v>
      </c>
    </row>
    <row r="15" spans="1:10" x14ac:dyDescent="0.25">
      <c r="A15" s="2"/>
      <c r="B15" s="3">
        <v>5011</v>
      </c>
      <c r="C15" s="11" t="s">
        <v>17</v>
      </c>
      <c r="D15" s="17">
        <v>490000</v>
      </c>
      <c r="E15" s="16">
        <f t="shared" ref="E15:E25" si="2">SUM(D15:D15)</f>
        <v>490000</v>
      </c>
      <c r="F15" s="24">
        <v>330704</v>
      </c>
      <c r="G15" s="67">
        <v>505000</v>
      </c>
      <c r="H15" s="67"/>
      <c r="I15" s="74">
        <f>SUM(G15+H15)</f>
        <v>505000</v>
      </c>
      <c r="J15" s="74">
        <v>171138</v>
      </c>
    </row>
    <row r="16" spans="1:10" x14ac:dyDescent="0.25">
      <c r="A16" s="2"/>
      <c r="B16" s="3">
        <v>5021</v>
      </c>
      <c r="C16" s="11" t="s">
        <v>38</v>
      </c>
      <c r="D16" s="17">
        <v>20000</v>
      </c>
      <c r="E16" s="16">
        <f t="shared" si="2"/>
        <v>20000</v>
      </c>
      <c r="F16" s="24">
        <v>10000</v>
      </c>
      <c r="G16" s="67">
        <v>20000</v>
      </c>
      <c r="H16" s="67"/>
      <c r="I16" s="74">
        <f t="shared" ref="I16:I30" si="3">SUM(G16+H16)</f>
        <v>20000</v>
      </c>
      <c r="J16" s="74">
        <v>0</v>
      </c>
    </row>
    <row r="17" spans="1:10" ht="21.75" customHeight="1" x14ac:dyDescent="0.25">
      <c r="A17" s="2"/>
      <c r="B17" s="3">
        <v>5031</v>
      </c>
      <c r="C17" s="12" t="s">
        <v>36</v>
      </c>
      <c r="D17" s="17">
        <v>150000</v>
      </c>
      <c r="E17" s="16">
        <f t="shared" si="2"/>
        <v>150000</v>
      </c>
      <c r="F17" s="24">
        <v>80731</v>
      </c>
      <c r="G17" s="67">
        <v>158000</v>
      </c>
      <c r="H17" s="67"/>
      <c r="I17" s="74">
        <f t="shared" si="3"/>
        <v>158000</v>
      </c>
      <c r="J17" s="74">
        <v>42445</v>
      </c>
    </row>
    <row r="18" spans="1:10" x14ac:dyDescent="0.25">
      <c r="A18" s="2"/>
      <c r="B18" s="3">
        <v>5032</v>
      </c>
      <c r="C18" s="11" t="s">
        <v>18</v>
      </c>
      <c r="D18" s="17">
        <v>45000</v>
      </c>
      <c r="E18" s="16">
        <f t="shared" si="2"/>
        <v>45000</v>
      </c>
      <c r="F18" s="24">
        <v>29295</v>
      </c>
      <c r="G18" s="67">
        <v>50000</v>
      </c>
      <c r="H18" s="67"/>
      <c r="I18" s="74">
        <f t="shared" si="3"/>
        <v>50000</v>
      </c>
      <c r="J18" s="74">
        <v>15402</v>
      </c>
    </row>
    <row r="19" spans="1:10" x14ac:dyDescent="0.25">
      <c r="A19" s="2"/>
      <c r="B19" s="3">
        <v>5038</v>
      </c>
      <c r="C19" s="11" t="s">
        <v>19</v>
      </c>
      <c r="D19" s="17">
        <v>4000</v>
      </c>
      <c r="E19" s="16">
        <f t="shared" si="2"/>
        <v>4000</v>
      </c>
      <c r="F19" s="24">
        <v>1485</v>
      </c>
      <c r="G19" s="67">
        <v>4000</v>
      </c>
      <c r="H19" s="67"/>
      <c r="I19" s="74">
        <f t="shared" si="3"/>
        <v>4000</v>
      </c>
      <c r="J19" s="74">
        <v>990</v>
      </c>
    </row>
    <row r="20" spans="1:10" x14ac:dyDescent="0.25">
      <c r="A20" s="2"/>
      <c r="B20" s="9">
        <v>5137</v>
      </c>
      <c r="C20" s="11" t="s">
        <v>20</v>
      </c>
      <c r="D20" s="17">
        <v>20000</v>
      </c>
      <c r="E20" s="16">
        <f t="shared" si="2"/>
        <v>20000</v>
      </c>
      <c r="F20" s="24"/>
      <c r="G20" s="67">
        <v>20000</v>
      </c>
      <c r="H20" s="67"/>
      <c r="I20" s="74">
        <f t="shared" si="3"/>
        <v>20000</v>
      </c>
      <c r="J20" s="74">
        <v>0</v>
      </c>
    </row>
    <row r="21" spans="1:10" x14ac:dyDescent="0.25">
      <c r="A21" s="2"/>
      <c r="B21" s="9">
        <v>5139</v>
      </c>
      <c r="C21" s="11" t="s">
        <v>21</v>
      </c>
      <c r="D21" s="17">
        <v>16000</v>
      </c>
      <c r="E21" s="16">
        <f t="shared" si="2"/>
        <v>16000</v>
      </c>
      <c r="F21" s="24">
        <v>1374</v>
      </c>
      <c r="G21" s="67">
        <v>15000</v>
      </c>
      <c r="H21" s="67"/>
      <c r="I21" s="74">
        <f t="shared" si="3"/>
        <v>15000</v>
      </c>
      <c r="J21" s="74">
        <v>1737</v>
      </c>
    </row>
    <row r="22" spans="1:10" x14ac:dyDescent="0.25">
      <c r="A22" s="2"/>
      <c r="B22" s="13">
        <v>5161</v>
      </c>
      <c r="C22" s="14" t="s">
        <v>22</v>
      </c>
      <c r="D22" s="46">
        <v>2000</v>
      </c>
      <c r="E22" s="16">
        <f t="shared" si="2"/>
        <v>2000</v>
      </c>
      <c r="F22" s="24">
        <v>116</v>
      </c>
      <c r="G22" s="67">
        <v>1500</v>
      </c>
      <c r="H22" s="67"/>
      <c r="I22" s="74">
        <f t="shared" si="3"/>
        <v>1500</v>
      </c>
      <c r="J22" s="74"/>
    </row>
    <row r="23" spans="1:10" x14ac:dyDescent="0.25">
      <c r="A23" s="2"/>
      <c r="B23" s="3">
        <v>5162</v>
      </c>
      <c r="C23" s="11" t="s">
        <v>35</v>
      </c>
      <c r="D23" s="17">
        <v>8000</v>
      </c>
      <c r="E23" s="16">
        <f t="shared" si="2"/>
        <v>8000</v>
      </c>
      <c r="F23" s="24">
        <v>4331.26</v>
      </c>
      <c r="G23" s="67">
        <v>8000</v>
      </c>
      <c r="H23" s="67"/>
      <c r="I23" s="74">
        <f t="shared" si="3"/>
        <v>8000</v>
      </c>
      <c r="J23" s="74">
        <v>2408</v>
      </c>
    </row>
    <row r="24" spans="1:10" x14ac:dyDescent="0.25">
      <c r="A24" s="2"/>
      <c r="B24" s="3">
        <v>5163</v>
      </c>
      <c r="C24" s="11" t="s">
        <v>23</v>
      </c>
      <c r="D24" s="17">
        <v>9000</v>
      </c>
      <c r="E24" s="16">
        <f t="shared" si="2"/>
        <v>9000</v>
      </c>
      <c r="F24" s="24">
        <v>5333</v>
      </c>
      <c r="G24" s="67">
        <v>9000</v>
      </c>
      <c r="H24" s="67"/>
      <c r="I24" s="74">
        <f t="shared" si="3"/>
        <v>9000</v>
      </c>
      <c r="J24" s="74">
        <v>495</v>
      </c>
    </row>
    <row r="25" spans="1:10" x14ac:dyDescent="0.25">
      <c r="A25" s="2"/>
      <c r="B25" s="3">
        <v>5164</v>
      </c>
      <c r="C25" s="11" t="s">
        <v>24</v>
      </c>
      <c r="D25" s="17">
        <v>54000</v>
      </c>
      <c r="E25" s="16">
        <f t="shared" si="2"/>
        <v>54000</v>
      </c>
      <c r="F25" s="24">
        <v>36017</v>
      </c>
      <c r="G25" s="67">
        <v>64000</v>
      </c>
      <c r="H25" s="67"/>
      <c r="I25" s="74">
        <f t="shared" si="3"/>
        <v>64000</v>
      </c>
      <c r="J25" s="74">
        <v>21674</v>
      </c>
    </row>
    <row r="26" spans="1:10" x14ac:dyDescent="0.25">
      <c r="A26" s="2"/>
      <c r="B26" s="47">
        <v>5169</v>
      </c>
      <c r="C26" s="48" t="s">
        <v>25</v>
      </c>
      <c r="D26" s="17">
        <v>665000</v>
      </c>
      <c r="E26" s="16">
        <v>599000</v>
      </c>
      <c r="F26" s="24">
        <v>355221.99</v>
      </c>
      <c r="G26" s="67">
        <v>458500</v>
      </c>
      <c r="H26" s="67">
        <v>15000</v>
      </c>
      <c r="I26" s="74">
        <f t="shared" si="3"/>
        <v>473500</v>
      </c>
      <c r="J26" s="74">
        <v>114969.8</v>
      </c>
    </row>
    <row r="27" spans="1:10" x14ac:dyDescent="0.25">
      <c r="A27" s="2"/>
      <c r="B27" s="9">
        <v>5171</v>
      </c>
      <c r="C27" s="11" t="s">
        <v>26</v>
      </c>
      <c r="D27" s="17">
        <v>63000</v>
      </c>
      <c r="E27" s="16">
        <v>65000</v>
      </c>
      <c r="F27" s="24">
        <v>50511.45</v>
      </c>
      <c r="G27" s="67">
        <v>160000</v>
      </c>
      <c r="H27" s="67">
        <v>50000</v>
      </c>
      <c r="I27" s="74">
        <f t="shared" si="3"/>
        <v>210000</v>
      </c>
      <c r="J27" s="74">
        <v>66308</v>
      </c>
    </row>
    <row r="28" spans="1:10" x14ac:dyDescent="0.25">
      <c r="A28" s="2"/>
      <c r="B28" s="3">
        <v>5173</v>
      </c>
      <c r="C28" s="11" t="s">
        <v>27</v>
      </c>
      <c r="D28" s="17">
        <v>40000</v>
      </c>
      <c r="E28" s="16">
        <f>SUM(D28:D28)</f>
        <v>40000</v>
      </c>
      <c r="F28" s="24">
        <v>17985</v>
      </c>
      <c r="G28" s="67">
        <v>35000</v>
      </c>
      <c r="H28" s="67"/>
      <c r="I28" s="74">
        <f t="shared" si="3"/>
        <v>35000</v>
      </c>
      <c r="J28" s="74">
        <v>12679.6</v>
      </c>
    </row>
    <row r="29" spans="1:10" x14ac:dyDescent="0.25">
      <c r="A29" s="2"/>
      <c r="B29" s="3">
        <v>5175</v>
      </c>
      <c r="C29" s="11" t="s">
        <v>28</v>
      </c>
      <c r="D29" s="17">
        <v>4000</v>
      </c>
      <c r="E29" s="16">
        <v>9000</v>
      </c>
      <c r="F29" s="24">
        <v>2082</v>
      </c>
      <c r="G29" s="67">
        <v>7000</v>
      </c>
      <c r="H29" s="67"/>
      <c r="I29" s="74">
        <f t="shared" si="3"/>
        <v>7000</v>
      </c>
      <c r="J29" s="74">
        <v>1520</v>
      </c>
    </row>
    <row r="30" spans="1:10" x14ac:dyDescent="0.25">
      <c r="A30" s="2"/>
      <c r="B30" s="3">
        <v>5366</v>
      </c>
      <c r="C30" s="11" t="s">
        <v>29</v>
      </c>
      <c r="D30" s="17">
        <v>0</v>
      </c>
      <c r="E30" s="16">
        <v>61000</v>
      </c>
      <c r="F30" s="24">
        <v>60370.57</v>
      </c>
      <c r="G30" s="67">
        <v>80000</v>
      </c>
      <c r="H30" s="67">
        <v>-65000</v>
      </c>
      <c r="I30" s="74">
        <f t="shared" si="3"/>
        <v>15000</v>
      </c>
      <c r="J30" s="74"/>
    </row>
    <row r="31" spans="1:10" ht="15.75" thickBot="1" x14ac:dyDescent="0.3">
      <c r="A31" s="19" t="s">
        <v>30</v>
      </c>
      <c r="B31" s="20"/>
      <c r="C31" s="21" t="s">
        <v>31</v>
      </c>
      <c r="D31" s="22"/>
      <c r="E31" s="22"/>
      <c r="F31" s="64"/>
      <c r="G31" s="23"/>
      <c r="H31" s="69"/>
      <c r="I31" s="69"/>
      <c r="J31" s="70"/>
    </row>
    <row r="32" spans="1:10" ht="15.75" thickBot="1" x14ac:dyDescent="0.3">
      <c r="A32" s="39"/>
      <c r="B32" s="53">
        <v>6129</v>
      </c>
      <c r="C32" s="54" t="s">
        <v>37</v>
      </c>
      <c r="D32" s="42">
        <v>0</v>
      </c>
      <c r="E32" s="43">
        <f>SUM(D32:D32)</f>
        <v>0</v>
      </c>
      <c r="F32" s="63"/>
      <c r="G32" s="68"/>
      <c r="H32" s="70"/>
      <c r="I32" s="70"/>
      <c r="J32" s="81"/>
    </row>
    <row r="33" spans="1:6" ht="15.75" thickBot="1" x14ac:dyDescent="0.3">
      <c r="A33" s="99"/>
      <c r="B33" s="100"/>
      <c r="C33" s="100"/>
      <c r="D33" s="55"/>
    </row>
    <row r="34" spans="1:6" ht="15.75" thickBot="1" x14ac:dyDescent="0.3">
      <c r="A34" s="56" t="s">
        <v>32</v>
      </c>
      <c r="B34" s="57"/>
      <c r="C34" s="58" t="s">
        <v>33</v>
      </c>
      <c r="D34" s="59">
        <f>D13-D4</f>
        <v>0</v>
      </c>
      <c r="E34" s="60">
        <f t="shared" ref="E34" si="4">E13-E4</f>
        <v>0</v>
      </c>
      <c r="F34" s="65"/>
    </row>
    <row r="35" spans="1:6" ht="15.75" thickBot="1" x14ac:dyDescent="0.3"/>
    <row r="36" spans="1:6" ht="38.25" customHeight="1" x14ac:dyDescent="0.25">
      <c r="A36" s="101" t="s">
        <v>46</v>
      </c>
      <c r="B36" s="102"/>
      <c r="C36" s="102"/>
      <c r="D36" s="25" t="s">
        <v>46</v>
      </c>
    </row>
    <row r="37" spans="1:6" x14ac:dyDescent="0.25">
      <c r="A37" s="91" t="s">
        <v>3</v>
      </c>
      <c r="B37" s="92"/>
      <c r="C37" s="92"/>
      <c r="D37" s="26">
        <v>1595000</v>
      </c>
    </row>
    <row r="38" spans="1:6" x14ac:dyDescent="0.25">
      <c r="A38" s="91" t="s">
        <v>14</v>
      </c>
      <c r="B38" s="92"/>
      <c r="C38" s="92"/>
      <c r="D38" s="26">
        <v>1595000</v>
      </c>
    </row>
    <row r="39" spans="1:6" x14ac:dyDescent="0.25">
      <c r="A39" s="93" t="s">
        <v>33</v>
      </c>
      <c r="B39" s="94"/>
      <c r="C39" s="94"/>
      <c r="D39" s="27">
        <f>D38-D37</f>
        <v>0</v>
      </c>
    </row>
    <row r="40" spans="1:6" x14ac:dyDescent="0.25">
      <c r="A40" t="s">
        <v>39</v>
      </c>
      <c r="C40" s="28"/>
      <c r="D40" t="s">
        <v>40</v>
      </c>
    </row>
  </sheetData>
  <mergeCells count="8">
    <mergeCell ref="A38:C38"/>
    <mergeCell ref="A39:C39"/>
    <mergeCell ref="A1:G1"/>
    <mergeCell ref="A3:C3"/>
    <mergeCell ref="A12:C12"/>
    <mergeCell ref="A33:C33"/>
    <mergeCell ref="A36:C36"/>
    <mergeCell ref="A37:C37"/>
  </mergeCells>
  <pageMargins left="0.7" right="0.7" top="0.78740157499999996" bottom="0.78740157499999996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C7BA-D291-4542-9AC3-47FD2D0D6B1B}">
  <sheetPr>
    <pageSetUpPr fitToPage="1"/>
  </sheetPr>
  <dimension ref="A1:H41"/>
  <sheetViews>
    <sheetView tabSelected="1" topLeftCell="A25" workbookViewId="0">
      <selection activeCell="C56" sqref="C56"/>
    </sheetView>
  </sheetViews>
  <sheetFormatPr defaultRowHeight="15" x14ac:dyDescent="0.25"/>
  <cols>
    <col min="1" max="1" width="7.7109375" customWidth="1"/>
    <col min="2" max="2" width="10" customWidth="1"/>
    <col min="3" max="3" width="31.7109375" customWidth="1"/>
    <col min="4" max="4" width="21.85546875" customWidth="1"/>
    <col min="5" max="5" width="11.42578125" customWidth="1"/>
    <col min="6" max="6" width="14.140625" customWidth="1"/>
    <col min="7" max="7" width="18.28515625" customWidth="1"/>
    <col min="8" max="8" width="20" customWidth="1"/>
  </cols>
  <sheetData>
    <row r="1" spans="1:8" ht="40.5" customHeight="1" thickBot="1" x14ac:dyDescent="0.3">
      <c r="A1" s="89" t="s">
        <v>45</v>
      </c>
      <c r="B1" s="90"/>
      <c r="C1" s="90"/>
      <c r="D1" s="90"/>
      <c r="E1" s="90"/>
      <c r="F1" s="90"/>
      <c r="G1" s="90"/>
      <c r="H1" s="90"/>
    </row>
    <row r="2" spans="1:8" ht="75" customHeight="1" thickBot="1" x14ac:dyDescent="0.3">
      <c r="A2" s="31" t="s">
        <v>0</v>
      </c>
      <c r="B2" s="31" t="s">
        <v>1</v>
      </c>
      <c r="C2" s="30" t="s">
        <v>34</v>
      </c>
      <c r="D2" s="1" t="s">
        <v>44</v>
      </c>
      <c r="E2" s="29" t="s">
        <v>48</v>
      </c>
      <c r="F2" s="29" t="s">
        <v>51</v>
      </c>
      <c r="G2" s="29" t="s">
        <v>49</v>
      </c>
      <c r="H2" s="1" t="s">
        <v>50</v>
      </c>
    </row>
    <row r="3" spans="1:8" ht="15.75" thickBot="1" x14ac:dyDescent="0.3">
      <c r="A3" s="95"/>
      <c r="B3" s="96"/>
      <c r="C3" s="96"/>
    </row>
    <row r="4" spans="1:8" x14ac:dyDescent="0.25">
      <c r="A4" s="34" t="s">
        <v>2</v>
      </c>
      <c r="B4" s="35"/>
      <c r="C4" s="36" t="s">
        <v>3</v>
      </c>
      <c r="D4" s="66">
        <v>1595000</v>
      </c>
      <c r="E4" s="66">
        <f>SUM(E5:E11)</f>
        <v>0</v>
      </c>
      <c r="F4" s="82"/>
      <c r="G4" s="77">
        <v>1595000</v>
      </c>
      <c r="H4" s="77">
        <f>SUM(H5:H11)</f>
        <v>995040</v>
      </c>
    </row>
    <row r="5" spans="1:8" x14ac:dyDescent="0.25">
      <c r="A5" s="2" t="s">
        <v>4</v>
      </c>
      <c r="B5" s="3"/>
      <c r="C5" s="4" t="s">
        <v>5</v>
      </c>
      <c r="D5" s="23"/>
      <c r="E5" s="75"/>
      <c r="F5" s="75"/>
      <c r="G5" s="69"/>
      <c r="H5" s="69"/>
    </row>
    <row r="6" spans="1:8" x14ac:dyDescent="0.25">
      <c r="A6" s="2"/>
      <c r="B6" s="3">
        <v>2139</v>
      </c>
      <c r="C6" s="5" t="s">
        <v>6</v>
      </c>
      <c r="D6" s="67">
        <v>40000</v>
      </c>
      <c r="E6" s="75"/>
      <c r="F6" s="75"/>
      <c r="G6" s="73">
        <f>SUM(D6:E6)</f>
        <v>40000</v>
      </c>
      <c r="H6" s="73">
        <v>0</v>
      </c>
    </row>
    <row r="7" spans="1:8" x14ac:dyDescent="0.25">
      <c r="A7" s="2"/>
      <c r="B7" s="6">
        <v>2141</v>
      </c>
      <c r="C7" s="7" t="s">
        <v>7</v>
      </c>
      <c r="D7" s="67">
        <v>0</v>
      </c>
      <c r="E7" s="75"/>
      <c r="F7" s="75"/>
      <c r="G7" s="73">
        <f t="shared" ref="G7:G11" si="0">SUM(D7:E7)</f>
        <v>0</v>
      </c>
      <c r="H7" s="73">
        <v>0</v>
      </c>
    </row>
    <row r="8" spans="1:8" x14ac:dyDescent="0.25">
      <c r="A8" s="2" t="s">
        <v>8</v>
      </c>
      <c r="B8" s="3"/>
      <c r="C8" s="4" t="s">
        <v>9</v>
      </c>
      <c r="D8" s="23"/>
      <c r="E8" s="75"/>
      <c r="F8" s="75"/>
      <c r="G8" s="73">
        <f t="shared" si="0"/>
        <v>0</v>
      </c>
      <c r="H8" s="73"/>
    </row>
    <row r="9" spans="1:8" x14ac:dyDescent="0.25">
      <c r="A9" s="2"/>
      <c r="B9" s="3">
        <v>4121</v>
      </c>
      <c r="C9" s="8" t="s">
        <v>10</v>
      </c>
      <c r="D9" s="67">
        <v>555000</v>
      </c>
      <c r="E9" s="75"/>
      <c r="F9" s="75"/>
      <c r="G9" s="73">
        <f t="shared" si="0"/>
        <v>555000</v>
      </c>
      <c r="H9" s="73">
        <v>95040</v>
      </c>
    </row>
    <row r="10" spans="1:8" x14ac:dyDescent="0.25">
      <c r="A10" s="2"/>
      <c r="B10" s="9">
        <v>4122</v>
      </c>
      <c r="C10" s="10" t="s">
        <v>11</v>
      </c>
      <c r="D10" s="67">
        <v>1000000</v>
      </c>
      <c r="E10" s="75"/>
      <c r="F10" s="75"/>
      <c r="G10" s="73">
        <f t="shared" si="0"/>
        <v>1000000</v>
      </c>
      <c r="H10" s="73">
        <v>900000</v>
      </c>
    </row>
    <row r="11" spans="1:8" ht="15.75" thickBot="1" x14ac:dyDescent="0.3">
      <c r="A11" s="39"/>
      <c r="B11" s="40">
        <v>4222</v>
      </c>
      <c r="C11" s="41" t="s">
        <v>12</v>
      </c>
      <c r="D11" s="68"/>
      <c r="E11" s="76"/>
      <c r="F11" s="76"/>
      <c r="G11" s="78">
        <f t="shared" si="0"/>
        <v>0</v>
      </c>
      <c r="H11" s="78"/>
    </row>
    <row r="12" spans="1:8" ht="15.75" thickBot="1" x14ac:dyDescent="0.3">
      <c r="A12" s="97"/>
      <c r="B12" s="98"/>
      <c r="C12" s="98"/>
    </row>
    <row r="13" spans="1:8" x14ac:dyDescent="0.25">
      <c r="A13" s="49" t="s">
        <v>13</v>
      </c>
      <c r="B13" s="50"/>
      <c r="C13" s="51" t="s">
        <v>14</v>
      </c>
      <c r="D13" s="52">
        <v>1595000</v>
      </c>
      <c r="E13" s="52">
        <f>SUM(E14+E33)</f>
        <v>0</v>
      </c>
      <c r="F13" s="52"/>
      <c r="G13" s="52">
        <f>SUM(G33+G14)</f>
        <v>2516000</v>
      </c>
      <c r="H13" s="84">
        <f>SUM(H33+H14)</f>
        <v>451767.1</v>
      </c>
    </row>
    <row r="14" spans="1:8" x14ac:dyDescent="0.25">
      <c r="A14" s="19" t="s">
        <v>15</v>
      </c>
      <c r="B14" s="20"/>
      <c r="C14" s="21" t="s">
        <v>16</v>
      </c>
      <c r="D14" s="61">
        <f>SUM(D15:D31)</f>
        <v>1595000</v>
      </c>
      <c r="E14" s="61">
        <f>SUM(E15:E31)</f>
        <v>0</v>
      </c>
      <c r="F14" s="61">
        <f>SUM(F15:F31)</f>
        <v>921000</v>
      </c>
      <c r="G14" s="61">
        <f>SUM(G15:G31)</f>
        <v>2516000</v>
      </c>
      <c r="H14" s="85">
        <f>SUM(H15:H31)</f>
        <v>451767.1</v>
      </c>
    </row>
    <row r="15" spans="1:8" x14ac:dyDescent="0.25">
      <c r="A15" s="2"/>
      <c r="B15" s="3">
        <v>5011</v>
      </c>
      <c r="C15" s="11" t="s">
        <v>17</v>
      </c>
      <c r="D15" s="83">
        <v>505000</v>
      </c>
      <c r="E15" s="83"/>
      <c r="F15" s="83"/>
      <c r="G15" s="16">
        <f>SUM(D15:F15)</f>
        <v>505000</v>
      </c>
      <c r="H15" s="86">
        <v>171138</v>
      </c>
    </row>
    <row r="16" spans="1:8" x14ac:dyDescent="0.25">
      <c r="A16" s="2"/>
      <c r="B16" s="3">
        <v>5021</v>
      </c>
      <c r="C16" s="11" t="s">
        <v>38</v>
      </c>
      <c r="D16" s="83">
        <v>20000</v>
      </c>
      <c r="E16" s="83"/>
      <c r="F16" s="83"/>
      <c r="G16" s="16">
        <f t="shared" ref="G16:G31" si="1">SUM(D16:F16)</f>
        <v>20000</v>
      </c>
      <c r="H16" s="86">
        <v>0</v>
      </c>
    </row>
    <row r="17" spans="1:8" ht="21.75" customHeight="1" x14ac:dyDescent="0.25">
      <c r="A17" s="2"/>
      <c r="B17" s="3">
        <v>5031</v>
      </c>
      <c r="C17" s="12" t="s">
        <v>36</v>
      </c>
      <c r="D17" s="83">
        <v>158000</v>
      </c>
      <c r="E17" s="83"/>
      <c r="F17" s="83">
        <v>-28000</v>
      </c>
      <c r="G17" s="16">
        <f t="shared" si="1"/>
        <v>130000</v>
      </c>
      <c r="H17" s="86">
        <v>42445</v>
      </c>
    </row>
    <row r="18" spans="1:8" x14ac:dyDescent="0.25">
      <c r="A18" s="2"/>
      <c r="B18" s="3">
        <v>5032</v>
      </c>
      <c r="C18" s="11" t="s">
        <v>18</v>
      </c>
      <c r="D18" s="83">
        <v>50000</v>
      </c>
      <c r="E18" s="83"/>
      <c r="F18" s="83"/>
      <c r="G18" s="16">
        <f t="shared" si="1"/>
        <v>50000</v>
      </c>
      <c r="H18" s="86">
        <v>15402</v>
      </c>
    </row>
    <row r="19" spans="1:8" x14ac:dyDescent="0.25">
      <c r="A19" s="2"/>
      <c r="B19" s="3">
        <v>5038</v>
      </c>
      <c r="C19" s="11" t="s">
        <v>19</v>
      </c>
      <c r="D19" s="83">
        <v>4000</v>
      </c>
      <c r="E19" s="83"/>
      <c r="F19" s="83"/>
      <c r="G19" s="16">
        <f t="shared" si="1"/>
        <v>4000</v>
      </c>
      <c r="H19" s="86">
        <v>990</v>
      </c>
    </row>
    <row r="20" spans="1:8" x14ac:dyDescent="0.25">
      <c r="A20" s="2"/>
      <c r="B20" s="9">
        <v>5137</v>
      </c>
      <c r="C20" s="11" t="s">
        <v>20</v>
      </c>
      <c r="D20" s="83">
        <v>20000</v>
      </c>
      <c r="E20" s="83"/>
      <c r="F20" s="83">
        <v>-10000</v>
      </c>
      <c r="G20" s="16">
        <f t="shared" si="1"/>
        <v>10000</v>
      </c>
      <c r="H20" s="86">
        <v>0</v>
      </c>
    </row>
    <row r="21" spans="1:8" x14ac:dyDescent="0.25">
      <c r="A21" s="2"/>
      <c r="B21" s="9">
        <v>5139</v>
      </c>
      <c r="C21" s="11" t="s">
        <v>21</v>
      </c>
      <c r="D21" s="83">
        <v>15000</v>
      </c>
      <c r="E21" s="83"/>
      <c r="F21" s="83">
        <v>-10000</v>
      </c>
      <c r="G21" s="16">
        <f t="shared" si="1"/>
        <v>5000</v>
      </c>
      <c r="H21" s="86">
        <v>1737</v>
      </c>
    </row>
    <row r="22" spans="1:8" x14ac:dyDescent="0.25">
      <c r="A22" s="2"/>
      <c r="B22" s="13">
        <v>5161</v>
      </c>
      <c r="C22" s="14" t="s">
        <v>22</v>
      </c>
      <c r="D22" s="83">
        <v>1500</v>
      </c>
      <c r="E22" s="83"/>
      <c r="F22" s="83">
        <v>-500</v>
      </c>
      <c r="G22" s="16">
        <f t="shared" si="1"/>
        <v>1000</v>
      </c>
      <c r="H22" s="86"/>
    </row>
    <row r="23" spans="1:8" x14ac:dyDescent="0.25">
      <c r="A23" s="2"/>
      <c r="B23" s="3">
        <v>5162</v>
      </c>
      <c r="C23" s="11" t="s">
        <v>35</v>
      </c>
      <c r="D23" s="83">
        <v>8000</v>
      </c>
      <c r="E23" s="83"/>
      <c r="F23" s="83"/>
      <c r="G23" s="16">
        <f t="shared" si="1"/>
        <v>8000</v>
      </c>
      <c r="H23" s="86">
        <v>2408.6999999999998</v>
      </c>
    </row>
    <row r="24" spans="1:8" x14ac:dyDescent="0.25">
      <c r="A24" s="2"/>
      <c r="B24" s="3">
        <v>5163</v>
      </c>
      <c r="C24" s="11" t="s">
        <v>23</v>
      </c>
      <c r="D24" s="83">
        <v>9000</v>
      </c>
      <c r="E24" s="83"/>
      <c r="F24" s="83"/>
      <c r="G24" s="16">
        <f t="shared" si="1"/>
        <v>9000</v>
      </c>
      <c r="H24" s="86">
        <v>495</v>
      </c>
    </row>
    <row r="25" spans="1:8" x14ac:dyDescent="0.25">
      <c r="A25" s="2"/>
      <c r="B25" s="3">
        <v>5164</v>
      </c>
      <c r="C25" s="11" t="s">
        <v>24</v>
      </c>
      <c r="D25" s="83">
        <v>64000</v>
      </c>
      <c r="E25" s="83"/>
      <c r="F25" s="83"/>
      <c r="G25" s="16">
        <f t="shared" si="1"/>
        <v>64000</v>
      </c>
      <c r="H25" s="86">
        <v>21674</v>
      </c>
    </row>
    <row r="26" spans="1:8" x14ac:dyDescent="0.25">
      <c r="A26" s="2"/>
      <c r="B26" s="47">
        <v>5169</v>
      </c>
      <c r="C26" s="48" t="s">
        <v>25</v>
      </c>
      <c r="D26" s="83">
        <v>458500</v>
      </c>
      <c r="E26" s="83">
        <v>15000</v>
      </c>
      <c r="F26" s="83">
        <v>500</v>
      </c>
      <c r="G26" s="16">
        <f t="shared" si="1"/>
        <v>474000</v>
      </c>
      <c r="H26" s="86">
        <v>114969.8</v>
      </c>
    </row>
    <row r="27" spans="1:8" x14ac:dyDescent="0.25">
      <c r="A27" s="2"/>
      <c r="B27" s="9">
        <v>5171</v>
      </c>
      <c r="C27" s="11" t="s">
        <v>26</v>
      </c>
      <c r="D27" s="83">
        <v>160000</v>
      </c>
      <c r="E27" s="83">
        <v>50000</v>
      </c>
      <c r="F27" s="83"/>
      <c r="G27" s="16">
        <f t="shared" si="1"/>
        <v>210000</v>
      </c>
      <c r="H27" s="86">
        <v>66308</v>
      </c>
    </row>
    <row r="28" spans="1:8" x14ac:dyDescent="0.25">
      <c r="A28" s="2"/>
      <c r="B28" s="3">
        <v>5173</v>
      </c>
      <c r="C28" s="11" t="s">
        <v>27</v>
      </c>
      <c r="D28" s="83">
        <v>35000</v>
      </c>
      <c r="E28" s="83"/>
      <c r="F28" s="83">
        <v>-8000</v>
      </c>
      <c r="G28" s="16">
        <f t="shared" si="1"/>
        <v>27000</v>
      </c>
      <c r="H28" s="86">
        <v>12679.6</v>
      </c>
    </row>
    <row r="29" spans="1:8" x14ac:dyDescent="0.25">
      <c r="A29" s="2"/>
      <c r="B29" s="3">
        <v>5175</v>
      </c>
      <c r="C29" s="11" t="s">
        <v>28</v>
      </c>
      <c r="D29" s="83">
        <v>7000</v>
      </c>
      <c r="E29" s="83"/>
      <c r="F29" s="83"/>
      <c r="G29" s="16">
        <f t="shared" si="1"/>
        <v>7000</v>
      </c>
      <c r="H29" s="86">
        <v>1520</v>
      </c>
    </row>
    <row r="30" spans="1:8" x14ac:dyDescent="0.25">
      <c r="A30" s="2"/>
      <c r="B30" s="3">
        <v>5363</v>
      </c>
      <c r="C30" s="11" t="s">
        <v>52</v>
      </c>
      <c r="D30" s="83"/>
      <c r="E30" s="83"/>
      <c r="F30" s="83">
        <v>992000</v>
      </c>
      <c r="G30" s="16">
        <f t="shared" si="1"/>
        <v>992000</v>
      </c>
      <c r="H30" s="86"/>
    </row>
    <row r="31" spans="1:8" x14ac:dyDescent="0.25">
      <c r="A31" s="2"/>
      <c r="B31" s="3">
        <v>5366</v>
      </c>
      <c r="C31" s="11" t="s">
        <v>29</v>
      </c>
      <c r="D31" s="83">
        <v>80000</v>
      </c>
      <c r="E31" s="83">
        <v>-65000</v>
      </c>
      <c r="F31" s="83">
        <v>-15000</v>
      </c>
      <c r="G31" s="16">
        <f t="shared" si="1"/>
        <v>0</v>
      </c>
      <c r="H31" s="86"/>
    </row>
    <row r="32" spans="1:8" x14ac:dyDescent="0.25">
      <c r="A32" s="19" t="s">
        <v>30</v>
      </c>
      <c r="B32" s="20"/>
      <c r="C32" s="21" t="s">
        <v>31</v>
      </c>
      <c r="D32" s="33"/>
      <c r="E32" s="33"/>
      <c r="F32" s="33"/>
      <c r="G32" s="33"/>
      <c r="H32" s="38"/>
    </row>
    <row r="33" spans="1:8" ht="15.75" thickBot="1" x14ac:dyDescent="0.3">
      <c r="A33" s="39"/>
      <c r="B33" s="53">
        <v>6129</v>
      </c>
      <c r="C33" s="54" t="s">
        <v>37</v>
      </c>
      <c r="D33" s="87"/>
      <c r="E33" s="87"/>
      <c r="F33" s="87"/>
      <c r="G33" s="87"/>
      <c r="H33" s="44"/>
    </row>
    <row r="34" spans="1:8" ht="15.75" thickBot="1" x14ac:dyDescent="0.3">
      <c r="A34" s="99"/>
      <c r="B34" s="100"/>
      <c r="C34" s="100"/>
    </row>
    <row r="35" spans="1:8" ht="15.75" thickBot="1" x14ac:dyDescent="0.3">
      <c r="A35" s="56" t="s">
        <v>32</v>
      </c>
      <c r="B35" s="57"/>
      <c r="C35" s="58" t="s">
        <v>33</v>
      </c>
      <c r="D35" s="88">
        <f>SUM(G13-G4)</f>
        <v>921000</v>
      </c>
    </row>
    <row r="36" spans="1:8" ht="15.75" thickBot="1" x14ac:dyDescent="0.3"/>
    <row r="37" spans="1:8" ht="38.25" customHeight="1" x14ac:dyDescent="0.25">
      <c r="A37" s="101" t="s">
        <v>46</v>
      </c>
      <c r="B37" s="102"/>
      <c r="C37" s="102"/>
    </row>
    <row r="38" spans="1:8" x14ac:dyDescent="0.25">
      <c r="A38" s="91" t="s">
        <v>3</v>
      </c>
      <c r="B38" s="92"/>
      <c r="C38" s="92"/>
      <c r="D38" s="88">
        <f>SUM(G4)</f>
        <v>1595000</v>
      </c>
    </row>
    <row r="39" spans="1:8" x14ac:dyDescent="0.25">
      <c r="A39" s="91" t="s">
        <v>14</v>
      </c>
      <c r="B39" s="92"/>
      <c r="C39" s="92"/>
      <c r="D39" s="88">
        <f>SUM(G13)</f>
        <v>2516000</v>
      </c>
    </row>
    <row r="40" spans="1:8" x14ac:dyDescent="0.25">
      <c r="A40" s="93" t="s">
        <v>33</v>
      </c>
      <c r="B40" s="94"/>
      <c r="C40" s="94"/>
      <c r="D40" s="88">
        <f>SUM(D39-D38)</f>
        <v>921000</v>
      </c>
    </row>
    <row r="41" spans="1:8" x14ac:dyDescent="0.25">
      <c r="A41" t="s">
        <v>39</v>
      </c>
      <c r="C41" s="28">
        <v>44741</v>
      </c>
    </row>
  </sheetData>
  <mergeCells count="8">
    <mergeCell ref="A39:C39"/>
    <mergeCell ref="A40:C40"/>
    <mergeCell ref="A1:H1"/>
    <mergeCell ref="A3:C3"/>
    <mergeCell ref="A12:C12"/>
    <mergeCell ref="A34:C34"/>
    <mergeCell ref="A37:C37"/>
    <mergeCell ref="A38:C38"/>
  </mergeCells>
  <pageMargins left="0.7" right="0.7" top="0.78740157499999996" bottom="0.78740157499999996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 22</vt:lpstr>
      <vt:lpstr>RO1</vt:lpstr>
      <vt:lpstr>RO2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marak</cp:lastModifiedBy>
  <cp:lastPrinted>2022-06-20T10:52:18Z</cp:lastPrinted>
  <dcterms:created xsi:type="dcterms:W3CDTF">2013-04-15T07:51:33Z</dcterms:created>
  <dcterms:modified xsi:type="dcterms:W3CDTF">2022-06-22T10:55:18Z</dcterms:modified>
</cp:coreProperties>
</file>