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arholtova\Documents\Jolana\Baťák\"/>
    </mc:Choice>
  </mc:AlternateContent>
  <xr:revisionPtr revIDLastSave="0" documentId="8_{5E652FD8-E486-46A0-8EF8-2CE1C39FC697}" xr6:coauthVersionLast="36" xr6:coauthVersionMax="36" xr10:uidLastSave="{00000000-0000-0000-0000-000000000000}"/>
  <bookViews>
    <workbookView xWindow="0" yWindow="0" windowWidth="28800" windowHeight="12375" activeTab="1" xr2:uid="{00000000-000D-0000-FFFF-FFFF00000000}"/>
  </bookViews>
  <sheets>
    <sheet name="návrh 2021" sheetId="6" r:id="rId1"/>
    <sheet name="RO1" sheetId="8" r:id="rId2"/>
    <sheet name="List1" sheetId="7" r:id="rId3"/>
  </sheets>
  <calcPr calcId="191029"/>
</workbook>
</file>

<file path=xl/calcChain.xml><?xml version="1.0" encoding="utf-8"?>
<calcChain xmlns="http://schemas.openxmlformats.org/spreadsheetml/2006/main">
  <c r="H14" i="8" l="1"/>
  <c r="G16" i="8" l="1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15" i="8"/>
  <c r="H13" i="8" l="1"/>
  <c r="H4" i="8"/>
  <c r="G33" i="8"/>
  <c r="E14" i="8"/>
  <c r="E13" i="8" s="1"/>
  <c r="E35" i="8" s="1"/>
  <c r="G7" i="8"/>
  <c r="G8" i="8"/>
  <c r="G9" i="8"/>
  <c r="G10" i="8"/>
  <c r="G11" i="8"/>
  <c r="G6" i="8"/>
  <c r="E4" i="8"/>
  <c r="D14" i="8"/>
  <c r="D13" i="8" s="1"/>
  <c r="D4" i="8"/>
  <c r="G14" i="8" l="1"/>
  <c r="G13" i="8" s="1"/>
  <c r="D39" i="8" s="1"/>
  <c r="G4" i="8"/>
  <c r="D35" i="8"/>
  <c r="I14" i="6"/>
  <c r="I13" i="6" s="1"/>
  <c r="I39" i="6" s="1"/>
  <c r="I4" i="6"/>
  <c r="I38" i="6" s="1"/>
  <c r="G35" i="8" l="1"/>
  <c r="D38" i="8"/>
  <c r="D40" i="8" s="1"/>
  <c r="I40" i="6"/>
  <c r="I35" i="6"/>
  <c r="G6" i="6" l="1"/>
  <c r="G20" i="6"/>
  <c r="G22" i="6"/>
  <c r="G23" i="6"/>
  <c r="G24" i="6"/>
  <c r="G25" i="6"/>
  <c r="G28" i="6"/>
  <c r="G29" i="6"/>
  <c r="G30" i="6"/>
  <c r="G31" i="6"/>
  <c r="G15" i="6"/>
  <c r="F14" i="6"/>
  <c r="F4" i="6"/>
  <c r="D38" i="6"/>
  <c r="G38" i="6" s="1"/>
  <c r="G37" i="6"/>
  <c r="G36" i="6"/>
  <c r="G33" i="6"/>
  <c r="G32" i="6" s="1"/>
  <c r="E4" i="6"/>
  <c r="E35" i="6" s="1"/>
  <c r="E14" i="6" s="1"/>
  <c r="D39" i="6" l="1"/>
  <c r="D40" i="6" s="1"/>
  <c r="D35" i="6"/>
  <c r="G35" i="6" l="1"/>
  <c r="G39" i="6"/>
</calcChain>
</file>

<file path=xl/sharedStrings.xml><?xml version="1.0" encoding="utf-8"?>
<sst xmlns="http://schemas.openxmlformats.org/spreadsheetml/2006/main" count="114" uniqueCount="60">
  <si>
    <t>Řádek</t>
  </si>
  <si>
    <t>Položka</t>
  </si>
  <si>
    <t>P</t>
  </si>
  <si>
    <t>Příjmy celkem</t>
  </si>
  <si>
    <t>P.2.</t>
  </si>
  <si>
    <t>Nedaňové příjmy</t>
  </si>
  <si>
    <t>Příjmy z pronájmu majetku</t>
  </si>
  <si>
    <t>Příjmy z úroků</t>
  </si>
  <si>
    <t>P.4.</t>
  </si>
  <si>
    <t>Přijaté transfery</t>
  </si>
  <si>
    <t>Přijaté transfery od obcí</t>
  </si>
  <si>
    <t>Přijaté transfery od krajů - neinvestiční</t>
  </si>
  <si>
    <t>Přijaté transfery od krajů - Investiční</t>
  </si>
  <si>
    <t>V</t>
  </si>
  <si>
    <t>Výdaje celkem</t>
  </si>
  <si>
    <t>V.5.</t>
  </si>
  <si>
    <t>Běžné výdaje</t>
  </si>
  <si>
    <t>Platy zaměstnanců v pracovním poměru</t>
  </si>
  <si>
    <t>Povinné pojistné na veřejné zdravotní pojištění</t>
  </si>
  <si>
    <t>Povinné pojistné na úrazové pojištění</t>
  </si>
  <si>
    <t>Drobný hmotný dlouhodobý majetek</t>
  </si>
  <si>
    <t>Nákup materiálu jinde nezařazeného</t>
  </si>
  <si>
    <t>Služby pošt</t>
  </si>
  <si>
    <t>Služby peněžních ústavů včetně komerčního pojištění</t>
  </si>
  <si>
    <t>Nájemné</t>
  </si>
  <si>
    <t>Nákup ostatních služeb</t>
  </si>
  <si>
    <t>Opravy a udržování</t>
  </si>
  <si>
    <t>Cestovné (tuzemské i zahraniční)</t>
  </si>
  <si>
    <t>Pohoštění</t>
  </si>
  <si>
    <t>Účastnické poplatky na konference</t>
  </si>
  <si>
    <t>Výdaje z finančního vypořádání minulých let mezi krajem a obcemi</t>
  </si>
  <si>
    <t>V.6.</t>
  </si>
  <si>
    <t>Kapitálové výdaje</t>
  </si>
  <si>
    <t>F</t>
  </si>
  <si>
    <t>Financování celkem</t>
  </si>
  <si>
    <t>Závazný ukazatel - název položky</t>
  </si>
  <si>
    <t>služby mob. operátora, připojení  DSO k internetu</t>
  </si>
  <si>
    <t>Povinné poj. na soc. zabezpečení a příspěvek na st. politiku zaměstnanosti</t>
  </si>
  <si>
    <t>Nákup DHM jinde nezařazeného</t>
  </si>
  <si>
    <t>RO1</t>
  </si>
  <si>
    <t>Ostaní osobní výdaje</t>
  </si>
  <si>
    <t>RO2</t>
  </si>
  <si>
    <t xml:space="preserve">V Uherském Hradišti dne </t>
  </si>
  <si>
    <t>schválený</t>
  </si>
  <si>
    <t>upravený</t>
  </si>
  <si>
    <t>Rozpočet 2020</t>
  </si>
  <si>
    <t>Návrh</t>
  </si>
  <si>
    <t>Zpracoval:</t>
  </si>
  <si>
    <t>Ing.Ivan Mařák</t>
  </si>
  <si>
    <t>Projektový manažer</t>
  </si>
  <si>
    <t>Návrh rozpočtu DSO Sdružení obcí pro rozvoj Baťova kanálu a vodní cesty na řece Moravě  na rok 2021, rozpočet roku 2020 vč. čerpání k 31.10.2020</t>
  </si>
  <si>
    <t>k 31.10.2020</t>
  </si>
  <si>
    <t>Rozpočet 2021</t>
  </si>
  <si>
    <t>Hospodaření svazku obcí v roce 2021</t>
  </si>
  <si>
    <t>Rozpočet čerpání</t>
  </si>
  <si>
    <t>Rozpočtové opatření č. 1 Sdružení obcí pro rozvoj Baťova kanálu a vodní cesty na řece Moravě  na rok 2021</t>
  </si>
  <si>
    <t>RO 1</t>
  </si>
  <si>
    <t>Schválený</t>
  </si>
  <si>
    <t>Rozpočet 2021 upravený</t>
  </si>
  <si>
    <t>Čerpání k 31.7.2021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</si>
</sst>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indexed="23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/>
    <xf numFmtId="164" fontId="5" fillId="0" borderId="7" xfId="0" applyNumberFormat="1" applyFont="1" applyBorder="1" applyAlignment="1"/>
    <xf numFmtId="0" fontId="4" fillId="0" borderId="6" xfId="0" applyFont="1" applyBorder="1"/>
    <xf numFmtId="164" fontId="6" fillId="0" borderId="7" xfId="0" applyNumberFormat="1" applyFont="1" applyBorder="1"/>
    <xf numFmtId="0" fontId="4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vertical="top"/>
    </xf>
    <xf numFmtId="164" fontId="6" fillId="0" borderId="7" xfId="0" applyNumberFormat="1" applyFont="1" applyBorder="1" applyAlignment="1">
      <alignment vertical="top"/>
    </xf>
    <xf numFmtId="0" fontId="6" fillId="0" borderId="6" xfId="0" applyFont="1" applyBorder="1"/>
    <xf numFmtId="0" fontId="4" fillId="0" borderId="6" xfId="0" applyFont="1" applyFill="1" applyBorder="1" applyAlignment="1">
      <alignment horizontal="center"/>
    </xf>
    <xf numFmtId="0" fontId="6" fillId="0" borderId="6" xfId="0" applyFont="1" applyFill="1" applyBorder="1"/>
    <xf numFmtId="164" fontId="0" fillId="0" borderId="7" xfId="0" applyNumberFormat="1" applyBorder="1" applyAlignment="1"/>
    <xf numFmtId="0" fontId="6" fillId="2" borderId="6" xfId="0" applyFont="1" applyFill="1" applyBorder="1"/>
    <xf numFmtId="0" fontId="6" fillId="2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vertical="top"/>
    </xf>
    <xf numFmtId="0" fontId="4" fillId="0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165" fontId="0" fillId="0" borderId="7" xfId="0" applyNumberFormat="1" applyFill="1" applyBorder="1" applyAlignment="1"/>
    <xf numFmtId="0" fontId="1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164" fontId="2" fillId="0" borderId="12" xfId="0" applyNumberFormat="1" applyFont="1" applyFill="1" applyBorder="1" applyAlignment="1">
      <alignment horizontal="right"/>
    </xf>
    <xf numFmtId="0" fontId="0" fillId="0" borderId="0" xfId="0" applyFill="1" applyBorder="1"/>
    <xf numFmtId="164" fontId="4" fillId="0" borderId="13" xfId="0" applyNumberFormat="1" applyFont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/>
    <xf numFmtId="164" fontId="0" fillId="0" borderId="6" xfId="0" applyNumberFormat="1" applyBorder="1"/>
    <xf numFmtId="164" fontId="6" fillId="0" borderId="6" xfId="0" applyNumberFormat="1" applyFont="1" applyBorder="1"/>
    <xf numFmtId="165" fontId="0" fillId="0" borderId="6" xfId="0" applyNumberFormat="1" applyBorder="1"/>
    <xf numFmtId="164" fontId="5" fillId="0" borderId="6" xfId="0" applyNumberFormat="1" applyFont="1" applyFill="1" applyBorder="1" applyAlignment="1"/>
    <xf numFmtId="164" fontId="6" fillId="0" borderId="20" xfId="0" applyNumberFormat="1" applyFont="1" applyBorder="1"/>
    <xf numFmtId="164" fontId="2" fillId="0" borderId="6" xfId="0" applyNumberFormat="1" applyFont="1" applyFill="1" applyBorder="1" applyAlignment="1">
      <alignment horizontal="right"/>
    </xf>
    <xf numFmtId="0" fontId="0" fillId="0" borderId="6" xfId="0" applyFill="1" applyBorder="1"/>
    <xf numFmtId="164" fontId="0" fillId="0" borderId="6" xfId="0" applyNumberFormat="1" applyFill="1" applyBorder="1"/>
    <xf numFmtId="164" fontId="6" fillId="0" borderId="6" xfId="0" applyNumberFormat="1" applyFont="1" applyFill="1" applyBorder="1"/>
    <xf numFmtId="0" fontId="1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3" borderId="6" xfId="0" applyFont="1" applyFill="1" applyBorder="1"/>
    <xf numFmtId="164" fontId="1" fillId="3" borderId="7" xfId="0" applyNumberFormat="1" applyFont="1" applyFill="1" applyBorder="1"/>
    <xf numFmtId="164" fontId="1" fillId="3" borderId="6" xfId="0" applyNumberFormat="1" applyFont="1" applyFill="1" applyBorder="1"/>
    <xf numFmtId="0" fontId="1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1" fillId="5" borderId="6" xfId="0" applyFont="1" applyFill="1" applyBorder="1"/>
    <xf numFmtId="164" fontId="1" fillId="5" borderId="7" xfId="0" applyNumberFormat="1" applyFont="1" applyFill="1" applyBorder="1" applyAlignment="1">
      <alignment horizontal="right"/>
    </xf>
    <xf numFmtId="164" fontId="1" fillId="5" borderId="6" xfId="0" applyNumberFormat="1" applyFont="1" applyFill="1" applyBorder="1" applyAlignment="1">
      <alignment horizontal="right"/>
    </xf>
    <xf numFmtId="0" fontId="0" fillId="4" borderId="5" xfId="0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5" fillId="4" borderId="6" xfId="0" applyFont="1" applyFill="1" applyBorder="1"/>
    <xf numFmtId="164" fontId="5" fillId="4" borderId="7" xfId="0" applyNumberFormat="1" applyFont="1" applyFill="1" applyBorder="1" applyAlignment="1"/>
    <xf numFmtId="164" fontId="5" fillId="4" borderId="6" xfId="0" applyNumberFormat="1" applyFont="1" applyFill="1" applyBorder="1" applyAlignment="1"/>
    <xf numFmtId="164" fontId="6" fillId="4" borderId="6" xfId="0" applyNumberFormat="1" applyFont="1" applyFill="1" applyBorder="1"/>
    <xf numFmtId="0" fontId="0" fillId="0" borderId="21" xfId="0" applyBorder="1"/>
    <xf numFmtId="164" fontId="1" fillId="3" borderId="17" xfId="0" applyNumberFormat="1" applyFont="1" applyFill="1" applyBorder="1"/>
    <xf numFmtId="164" fontId="0" fillId="0" borderId="21" xfId="0" applyNumberFormat="1" applyBorder="1"/>
    <xf numFmtId="165" fontId="0" fillId="0" borderId="21" xfId="0" applyNumberFormat="1" applyBorder="1"/>
    <xf numFmtId="164" fontId="1" fillId="5" borderId="17" xfId="0" applyNumberFormat="1" applyFont="1" applyFill="1" applyBorder="1" applyAlignment="1">
      <alignment horizontal="right"/>
    </xf>
    <xf numFmtId="165" fontId="9" fillId="4" borderId="21" xfId="0" applyNumberFormat="1" applyFont="1" applyFill="1" applyBorder="1"/>
    <xf numFmtId="165" fontId="0" fillId="0" borderId="7" xfId="0" applyNumberFormat="1" applyBorder="1"/>
    <xf numFmtId="164" fontId="6" fillId="0" borderId="22" xfId="0" applyNumberFormat="1" applyFont="1" applyBorder="1"/>
    <xf numFmtId="164" fontId="2" fillId="0" borderId="21" xfId="0" applyNumberFormat="1" applyFont="1" applyFill="1" applyBorder="1" applyAlignment="1">
      <alignment horizontal="right"/>
    </xf>
    <xf numFmtId="0" fontId="0" fillId="0" borderId="21" xfId="0" applyFill="1" applyBorder="1"/>
    <xf numFmtId="0" fontId="10" fillId="0" borderId="4" xfId="0" applyFont="1" applyBorder="1" applyAlignment="1">
      <alignment wrapText="1"/>
    </xf>
    <xf numFmtId="164" fontId="4" fillId="0" borderId="7" xfId="0" applyNumberFormat="1" applyFont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4" fontId="0" fillId="0" borderId="0" xfId="0" applyNumberFormat="1"/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6" xfId="0" applyBorder="1"/>
    <xf numFmtId="0" fontId="1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1" fillId="3" borderId="27" xfId="0" applyFont="1" applyFill="1" applyBorder="1"/>
    <xf numFmtId="164" fontId="1" fillId="3" borderId="27" xfId="0" applyNumberFormat="1" applyFont="1" applyFill="1" applyBorder="1"/>
    <xf numFmtId="0" fontId="0" fillId="0" borderId="13" xfId="0" applyBorder="1"/>
    <xf numFmtId="0" fontId="0" fillId="0" borderId="28" xfId="0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6" fillId="0" borderId="29" xfId="0" applyFont="1" applyBorder="1"/>
    <xf numFmtId="164" fontId="6" fillId="0" borderId="29" xfId="0" applyNumberFormat="1" applyFont="1" applyBorder="1"/>
    <xf numFmtId="0" fontId="0" fillId="0" borderId="29" xfId="0" applyBorder="1"/>
    <xf numFmtId="164" fontId="0" fillId="0" borderId="29" xfId="0" applyNumberFormat="1" applyBorder="1"/>
    <xf numFmtId="0" fontId="0" fillId="0" borderId="30" xfId="0" applyBorder="1"/>
    <xf numFmtId="164" fontId="0" fillId="0" borderId="25" xfId="0" applyNumberFormat="1" applyBorder="1" applyAlignment="1"/>
    <xf numFmtId="164" fontId="6" fillId="0" borderId="6" xfId="0" applyNumberFormat="1" applyFont="1" applyBorder="1" applyAlignment="1">
      <alignment vertical="top"/>
    </xf>
    <xf numFmtId="0" fontId="4" fillId="0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1" fillId="5" borderId="26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1" fillId="5" borderId="27" xfId="0" applyFont="1" applyFill="1" applyBorder="1"/>
    <xf numFmtId="164" fontId="1" fillId="5" borderId="27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165" fontId="0" fillId="0" borderId="25" xfId="0" applyNumberFormat="1" applyFill="1" applyBorder="1" applyAlignment="1"/>
    <xf numFmtId="0" fontId="1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right"/>
    </xf>
    <xf numFmtId="164" fontId="2" fillId="0" borderId="31" xfId="0" applyNumberFormat="1" applyFont="1" applyFill="1" applyBorder="1" applyAlignment="1">
      <alignment horizontal="right"/>
    </xf>
    <xf numFmtId="164" fontId="2" fillId="0" borderId="32" xfId="0" applyNumberFormat="1" applyFont="1" applyFill="1" applyBorder="1" applyAlignment="1">
      <alignment horizontal="right"/>
    </xf>
    <xf numFmtId="165" fontId="5" fillId="4" borderId="6" xfId="0" applyNumberFormat="1" applyFont="1" applyFill="1" applyBorder="1" applyAlignment="1"/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1"/>
  <sheetViews>
    <sheetView workbookViewId="0">
      <selection activeCell="G23" sqref="G23"/>
    </sheetView>
  </sheetViews>
  <sheetFormatPr defaultRowHeight="15" x14ac:dyDescent="0.25"/>
  <cols>
    <col min="1" max="1" width="7.7109375" customWidth="1"/>
    <col min="2" max="2" width="10" customWidth="1"/>
    <col min="3" max="3" width="31.7109375" customWidth="1"/>
    <col min="4" max="4" width="15.85546875" customWidth="1"/>
    <col min="5" max="5" width="0.140625" customWidth="1"/>
    <col min="6" max="6" width="0.42578125" hidden="1" customWidth="1"/>
    <col min="7" max="7" width="18" customWidth="1"/>
    <col min="8" max="8" width="18.5703125" customWidth="1"/>
    <col min="9" max="9" width="24.7109375" customWidth="1"/>
  </cols>
  <sheetData>
    <row r="1" spans="1:9" ht="40.5" customHeight="1" thickBot="1" x14ac:dyDescent="0.3">
      <c r="A1" s="111" t="s">
        <v>50</v>
      </c>
      <c r="B1" s="112"/>
      <c r="C1" s="112"/>
      <c r="D1" s="112"/>
      <c r="E1" s="112"/>
      <c r="F1" s="112"/>
      <c r="G1" s="112"/>
      <c r="H1" s="112"/>
      <c r="I1" s="113"/>
    </row>
    <row r="2" spans="1:9" ht="75" customHeight="1" thickBot="1" x14ac:dyDescent="0.3">
      <c r="A2" s="1" t="s">
        <v>0</v>
      </c>
      <c r="B2" s="2" t="s">
        <v>1</v>
      </c>
      <c r="C2" s="2" t="s">
        <v>35</v>
      </c>
      <c r="D2" s="3" t="s">
        <v>45</v>
      </c>
      <c r="E2" s="32" t="s">
        <v>39</v>
      </c>
      <c r="F2" s="32" t="s">
        <v>41</v>
      </c>
      <c r="G2" s="32" t="s">
        <v>45</v>
      </c>
      <c r="H2" s="32" t="s">
        <v>54</v>
      </c>
      <c r="I2" s="3" t="s">
        <v>52</v>
      </c>
    </row>
    <row r="3" spans="1:9" x14ac:dyDescent="0.25">
      <c r="A3" s="118"/>
      <c r="B3" s="119"/>
      <c r="C3" s="119"/>
      <c r="D3" s="72" t="s">
        <v>43</v>
      </c>
      <c r="E3" s="40"/>
      <c r="F3" s="40"/>
      <c r="G3" s="74" t="s">
        <v>44</v>
      </c>
      <c r="H3" s="73" t="s">
        <v>51</v>
      </c>
      <c r="I3" s="72" t="s">
        <v>46</v>
      </c>
    </row>
    <row r="4" spans="1:9" x14ac:dyDescent="0.25">
      <c r="A4" s="43" t="s">
        <v>2</v>
      </c>
      <c r="B4" s="44"/>
      <c r="C4" s="45" t="s">
        <v>3</v>
      </c>
      <c r="D4" s="46">
        <v>1590000</v>
      </c>
      <c r="E4" s="47">
        <f>SUM(E5:E11)</f>
        <v>0</v>
      </c>
      <c r="F4" s="47">
        <f>SUM(F5:F11)</f>
        <v>18000</v>
      </c>
      <c r="G4" s="47">
        <v>1595000</v>
      </c>
      <c r="H4" s="60">
        <v>1540484.61</v>
      </c>
      <c r="I4" s="46">
        <f>SUM(I6:I12)</f>
        <v>1590000</v>
      </c>
    </row>
    <row r="5" spans="1:9" x14ac:dyDescent="0.25">
      <c r="A5" s="4" t="s">
        <v>4</v>
      </c>
      <c r="B5" s="5"/>
      <c r="C5" s="6" t="s">
        <v>5</v>
      </c>
      <c r="D5" s="7"/>
      <c r="E5" s="41"/>
      <c r="F5" s="41"/>
      <c r="G5" s="34"/>
      <c r="H5" s="61"/>
      <c r="I5" s="7"/>
    </row>
    <row r="6" spans="1:9" x14ac:dyDescent="0.25">
      <c r="A6" s="4"/>
      <c r="B6" s="5">
        <v>2139</v>
      </c>
      <c r="C6" s="8" t="s">
        <v>6</v>
      </c>
      <c r="D6" s="9">
        <v>40000</v>
      </c>
      <c r="E6" s="41"/>
      <c r="F6" s="41"/>
      <c r="G6" s="34">
        <f>SUM(D6:F6)</f>
        <v>40000</v>
      </c>
      <c r="H6" s="62">
        <v>30000</v>
      </c>
      <c r="I6" s="9">
        <v>40000</v>
      </c>
    </row>
    <row r="7" spans="1:9" x14ac:dyDescent="0.25">
      <c r="A7" s="4"/>
      <c r="B7" s="10">
        <v>2141</v>
      </c>
      <c r="C7" s="11" t="s">
        <v>7</v>
      </c>
      <c r="D7" s="12"/>
      <c r="E7" s="41"/>
      <c r="F7" s="41"/>
      <c r="G7" s="34"/>
      <c r="H7" s="62"/>
      <c r="I7" s="65"/>
    </row>
    <row r="8" spans="1:9" x14ac:dyDescent="0.25">
      <c r="A8" s="4" t="s">
        <v>8</v>
      </c>
      <c r="B8" s="5"/>
      <c r="C8" s="6" t="s">
        <v>9</v>
      </c>
      <c r="D8" s="9"/>
      <c r="E8" s="41"/>
      <c r="F8" s="41"/>
      <c r="G8" s="34"/>
      <c r="H8" s="62"/>
      <c r="I8" s="9"/>
    </row>
    <row r="9" spans="1:9" x14ac:dyDescent="0.25">
      <c r="A9" s="4"/>
      <c r="B9" s="5">
        <v>4121</v>
      </c>
      <c r="C9" s="13" t="s">
        <v>10</v>
      </c>
      <c r="D9" s="9">
        <v>550000</v>
      </c>
      <c r="E9" s="41"/>
      <c r="F9" s="41"/>
      <c r="G9" s="34">
        <v>555000</v>
      </c>
      <c r="H9" s="62">
        <v>554585</v>
      </c>
      <c r="I9" s="9">
        <v>550000</v>
      </c>
    </row>
    <row r="10" spans="1:9" x14ac:dyDescent="0.25">
      <c r="A10" s="4"/>
      <c r="B10" s="14">
        <v>4122</v>
      </c>
      <c r="C10" s="15" t="s">
        <v>11</v>
      </c>
      <c r="D10" s="9">
        <v>900000</v>
      </c>
      <c r="E10" s="41"/>
      <c r="F10" s="41">
        <v>18000</v>
      </c>
      <c r="G10" s="34">
        <v>895000</v>
      </c>
      <c r="H10" s="62">
        <v>851004.61</v>
      </c>
      <c r="I10" s="9">
        <v>1000000</v>
      </c>
    </row>
    <row r="11" spans="1:9" x14ac:dyDescent="0.25">
      <c r="A11" s="4"/>
      <c r="B11" s="14">
        <v>4222</v>
      </c>
      <c r="C11" s="13" t="s">
        <v>12</v>
      </c>
      <c r="D11" s="9">
        <v>100000</v>
      </c>
      <c r="E11" s="41"/>
      <c r="F11" s="41"/>
      <c r="G11" s="34">
        <v>105000</v>
      </c>
      <c r="H11" s="62">
        <v>104895</v>
      </c>
      <c r="I11" s="9"/>
    </row>
    <row r="12" spans="1:9" x14ac:dyDescent="0.25">
      <c r="A12" s="120"/>
      <c r="B12" s="121"/>
      <c r="C12" s="121"/>
      <c r="D12" s="16"/>
      <c r="E12" s="41"/>
      <c r="F12" s="41"/>
      <c r="G12" s="34"/>
      <c r="H12" s="61"/>
      <c r="I12" s="16"/>
    </row>
    <row r="13" spans="1:9" x14ac:dyDescent="0.25">
      <c r="A13" s="48" t="s">
        <v>13</v>
      </c>
      <c r="B13" s="49"/>
      <c r="C13" s="50" t="s">
        <v>14</v>
      </c>
      <c r="D13" s="51">
        <v>1590000</v>
      </c>
      <c r="E13" s="52"/>
      <c r="F13" s="52"/>
      <c r="G13" s="52">
        <v>1595000</v>
      </c>
      <c r="H13" s="63">
        <v>1000222.44</v>
      </c>
      <c r="I13" s="51">
        <f>SUM(I14+I32)</f>
        <v>1590000</v>
      </c>
    </row>
    <row r="14" spans="1:9" x14ac:dyDescent="0.25">
      <c r="A14" s="53" t="s">
        <v>15</v>
      </c>
      <c r="B14" s="54"/>
      <c r="C14" s="55" t="s">
        <v>16</v>
      </c>
      <c r="D14" s="56">
        <v>1440000</v>
      </c>
      <c r="E14" s="57">
        <f>SUM(E15:E35)</f>
        <v>0</v>
      </c>
      <c r="F14" s="57">
        <f>SUM(F15:F35)</f>
        <v>14000</v>
      </c>
      <c r="G14" s="57">
        <v>1445000</v>
      </c>
      <c r="H14" s="64">
        <v>945022.44</v>
      </c>
      <c r="I14" s="56">
        <f>SUM(I15:I31)</f>
        <v>1590000</v>
      </c>
    </row>
    <row r="15" spans="1:9" x14ac:dyDescent="0.25">
      <c r="A15" s="4"/>
      <c r="B15" s="5">
        <v>5011</v>
      </c>
      <c r="C15" s="17" t="s">
        <v>17</v>
      </c>
      <c r="D15" s="9">
        <v>460000</v>
      </c>
      <c r="E15" s="42"/>
      <c r="F15" s="42"/>
      <c r="G15" s="33">
        <f>SUM(D15:F15)</f>
        <v>460000</v>
      </c>
      <c r="H15" s="62">
        <v>364927</v>
      </c>
      <c r="I15" s="9">
        <v>490000</v>
      </c>
    </row>
    <row r="16" spans="1:9" x14ac:dyDescent="0.25">
      <c r="A16" s="4"/>
      <c r="B16" s="5">
        <v>5021</v>
      </c>
      <c r="C16" s="17" t="s">
        <v>40</v>
      </c>
      <c r="D16" s="9">
        <v>20000</v>
      </c>
      <c r="E16" s="42">
        <v>30000</v>
      </c>
      <c r="F16" s="42"/>
      <c r="G16" s="33">
        <v>20000</v>
      </c>
      <c r="H16" s="62">
        <v>10000</v>
      </c>
      <c r="I16" s="9">
        <v>20000</v>
      </c>
    </row>
    <row r="17" spans="1:9" ht="21.75" customHeight="1" x14ac:dyDescent="0.25">
      <c r="A17" s="4"/>
      <c r="B17" s="5">
        <v>5031</v>
      </c>
      <c r="C17" s="18" t="s">
        <v>37</v>
      </c>
      <c r="D17" s="9">
        <v>150000</v>
      </c>
      <c r="E17" s="42"/>
      <c r="F17" s="42"/>
      <c r="G17" s="33">
        <v>118000</v>
      </c>
      <c r="H17" s="62">
        <v>90507</v>
      </c>
      <c r="I17" s="9">
        <v>150000</v>
      </c>
    </row>
    <row r="18" spans="1:9" x14ac:dyDescent="0.25">
      <c r="A18" s="4"/>
      <c r="B18" s="5">
        <v>5032</v>
      </c>
      <c r="C18" s="17" t="s">
        <v>18</v>
      </c>
      <c r="D18" s="9">
        <v>60000</v>
      </c>
      <c r="E18" s="42"/>
      <c r="F18" s="42"/>
      <c r="G18" s="33">
        <v>43000</v>
      </c>
      <c r="H18" s="62">
        <v>32844</v>
      </c>
      <c r="I18" s="9">
        <v>45000</v>
      </c>
    </row>
    <row r="19" spans="1:9" x14ac:dyDescent="0.25">
      <c r="A19" s="4"/>
      <c r="B19" s="5">
        <v>5038</v>
      </c>
      <c r="C19" s="17" t="s">
        <v>19</v>
      </c>
      <c r="D19" s="9">
        <v>8000</v>
      </c>
      <c r="E19" s="42"/>
      <c r="F19" s="42"/>
      <c r="G19" s="33">
        <v>4000</v>
      </c>
      <c r="H19" s="62">
        <v>1896</v>
      </c>
      <c r="I19" s="9">
        <v>4000</v>
      </c>
    </row>
    <row r="20" spans="1:9" x14ac:dyDescent="0.25">
      <c r="A20" s="4"/>
      <c r="B20" s="14">
        <v>5137</v>
      </c>
      <c r="C20" s="17" t="s">
        <v>20</v>
      </c>
      <c r="D20" s="9">
        <v>20000</v>
      </c>
      <c r="E20" s="42"/>
      <c r="F20" s="42"/>
      <c r="G20" s="33">
        <f t="shared" ref="G20:G31" si="0">SUM(D20:F20)</f>
        <v>20000</v>
      </c>
      <c r="H20" s="62">
        <v>0</v>
      </c>
      <c r="I20" s="9">
        <v>20000</v>
      </c>
    </row>
    <row r="21" spans="1:9" x14ac:dyDescent="0.25">
      <c r="A21" s="4"/>
      <c r="B21" s="14">
        <v>5139</v>
      </c>
      <c r="C21" s="17" t="s">
        <v>21</v>
      </c>
      <c r="D21" s="9">
        <v>8000</v>
      </c>
      <c r="E21" s="42">
        <v>10000</v>
      </c>
      <c r="F21" s="42"/>
      <c r="G21" s="33">
        <v>13000</v>
      </c>
      <c r="H21" s="62">
        <v>9427</v>
      </c>
      <c r="I21" s="9">
        <v>16000</v>
      </c>
    </row>
    <row r="22" spans="1:9" x14ac:dyDescent="0.25">
      <c r="A22" s="4"/>
      <c r="B22" s="19">
        <v>5161</v>
      </c>
      <c r="C22" s="20" t="s">
        <v>22</v>
      </c>
      <c r="D22" s="12">
        <v>2000</v>
      </c>
      <c r="E22" s="42"/>
      <c r="F22" s="42"/>
      <c r="G22" s="33">
        <f t="shared" si="0"/>
        <v>2000</v>
      </c>
      <c r="H22" s="62">
        <v>337</v>
      </c>
      <c r="I22" s="12">
        <v>2000</v>
      </c>
    </row>
    <row r="23" spans="1:9" x14ac:dyDescent="0.25">
      <c r="A23" s="4"/>
      <c r="B23" s="5">
        <v>5162</v>
      </c>
      <c r="C23" s="17" t="s">
        <v>36</v>
      </c>
      <c r="D23" s="9">
        <v>10000</v>
      </c>
      <c r="E23" s="42"/>
      <c r="F23" s="42"/>
      <c r="G23" s="33">
        <f t="shared" si="0"/>
        <v>10000</v>
      </c>
      <c r="H23" s="62">
        <v>4765</v>
      </c>
      <c r="I23" s="9">
        <v>8000</v>
      </c>
    </row>
    <row r="24" spans="1:9" x14ac:dyDescent="0.25">
      <c r="A24" s="4"/>
      <c r="B24" s="5">
        <v>5163</v>
      </c>
      <c r="C24" s="17" t="s">
        <v>23</v>
      </c>
      <c r="D24" s="9">
        <v>9000</v>
      </c>
      <c r="E24" s="42"/>
      <c r="F24" s="42"/>
      <c r="G24" s="33">
        <f t="shared" si="0"/>
        <v>9000</v>
      </c>
      <c r="H24" s="62">
        <v>5458</v>
      </c>
      <c r="I24" s="9">
        <v>9000</v>
      </c>
    </row>
    <row r="25" spans="1:9" x14ac:dyDescent="0.25">
      <c r="A25" s="4"/>
      <c r="B25" s="5">
        <v>5164</v>
      </c>
      <c r="C25" s="17" t="s">
        <v>24</v>
      </c>
      <c r="D25" s="9">
        <v>48000</v>
      </c>
      <c r="E25" s="42"/>
      <c r="F25" s="42"/>
      <c r="G25" s="33">
        <f t="shared" si="0"/>
        <v>48000</v>
      </c>
      <c r="H25" s="62">
        <v>34218</v>
      </c>
      <c r="I25" s="9">
        <v>54000</v>
      </c>
    </row>
    <row r="26" spans="1:9" x14ac:dyDescent="0.25">
      <c r="A26" s="4"/>
      <c r="B26" s="21">
        <v>5169</v>
      </c>
      <c r="C26" s="22" t="s">
        <v>25</v>
      </c>
      <c r="D26" s="9">
        <v>526000</v>
      </c>
      <c r="E26" s="42"/>
      <c r="F26" s="42">
        <v>-9000</v>
      </c>
      <c r="G26" s="33">
        <v>619000</v>
      </c>
      <c r="H26" s="62">
        <v>367330</v>
      </c>
      <c r="I26" s="9">
        <v>665000</v>
      </c>
    </row>
    <row r="27" spans="1:9" x14ac:dyDescent="0.25">
      <c r="A27" s="4"/>
      <c r="B27" s="14">
        <v>5171</v>
      </c>
      <c r="C27" s="17" t="s">
        <v>26</v>
      </c>
      <c r="D27" s="9">
        <v>25000</v>
      </c>
      <c r="E27" s="42"/>
      <c r="F27" s="42">
        <v>23000</v>
      </c>
      <c r="G27" s="33">
        <v>25000</v>
      </c>
      <c r="H27" s="62"/>
      <c r="I27" s="9">
        <v>63000</v>
      </c>
    </row>
    <row r="28" spans="1:9" x14ac:dyDescent="0.25">
      <c r="A28" s="4"/>
      <c r="B28" s="5">
        <v>5173</v>
      </c>
      <c r="C28" s="17" t="s">
        <v>27</v>
      </c>
      <c r="D28" s="9">
        <v>45000</v>
      </c>
      <c r="E28" s="42"/>
      <c r="F28" s="42"/>
      <c r="G28" s="33">
        <f t="shared" si="0"/>
        <v>45000</v>
      </c>
      <c r="H28" s="62">
        <v>22312</v>
      </c>
      <c r="I28" s="9">
        <v>40000</v>
      </c>
    </row>
    <row r="29" spans="1:9" x14ac:dyDescent="0.25">
      <c r="A29" s="4"/>
      <c r="B29" s="5">
        <v>5175</v>
      </c>
      <c r="C29" s="17" t="s">
        <v>28</v>
      </c>
      <c r="D29" s="9">
        <v>4000</v>
      </c>
      <c r="E29" s="42"/>
      <c r="F29" s="42"/>
      <c r="G29" s="33">
        <f t="shared" si="0"/>
        <v>4000</v>
      </c>
      <c r="H29" s="62">
        <v>1028</v>
      </c>
      <c r="I29" s="9">
        <v>4000</v>
      </c>
    </row>
    <row r="30" spans="1:9" x14ac:dyDescent="0.25">
      <c r="A30" s="4"/>
      <c r="B30" s="5">
        <v>5176</v>
      </c>
      <c r="C30" s="17" t="s">
        <v>29</v>
      </c>
      <c r="D30" s="9">
        <v>5000</v>
      </c>
      <c r="E30" s="42"/>
      <c r="F30" s="42"/>
      <c r="G30" s="33">
        <f t="shared" si="0"/>
        <v>5000</v>
      </c>
      <c r="H30" s="62"/>
      <c r="I30" s="9">
        <v>0</v>
      </c>
    </row>
    <row r="31" spans="1:9" x14ac:dyDescent="0.25">
      <c r="A31" s="4"/>
      <c r="B31" s="5">
        <v>5366</v>
      </c>
      <c r="C31" s="17" t="s">
        <v>30</v>
      </c>
      <c r="D31" s="9">
        <v>40000</v>
      </c>
      <c r="E31" s="42">
        <v>-40000</v>
      </c>
      <c r="F31" s="42"/>
      <c r="G31" s="33">
        <f t="shared" si="0"/>
        <v>0</v>
      </c>
      <c r="H31" s="62"/>
      <c r="I31" s="9">
        <v>0</v>
      </c>
    </row>
    <row r="32" spans="1:9" x14ac:dyDescent="0.25">
      <c r="A32" s="53" t="s">
        <v>31</v>
      </c>
      <c r="B32" s="54"/>
      <c r="C32" s="55" t="s">
        <v>32</v>
      </c>
      <c r="D32" s="56">
        <v>150000</v>
      </c>
      <c r="E32" s="58"/>
      <c r="F32" s="58"/>
      <c r="G32" s="57">
        <f>SUM(G33)</f>
        <v>150000</v>
      </c>
      <c r="H32" s="64">
        <v>55200</v>
      </c>
      <c r="I32" s="56"/>
    </row>
    <row r="33" spans="1:9" x14ac:dyDescent="0.25">
      <c r="A33" s="4"/>
      <c r="B33" s="21">
        <v>6129</v>
      </c>
      <c r="C33" s="23" t="s">
        <v>38</v>
      </c>
      <c r="D33" s="9">
        <v>150000</v>
      </c>
      <c r="E33" s="42"/>
      <c r="F33" s="42"/>
      <c r="G33" s="33">
        <f>SUM(D33:E33)</f>
        <v>150000</v>
      </c>
      <c r="H33" s="62">
        <v>55200</v>
      </c>
      <c r="I33" s="9">
        <v>0</v>
      </c>
    </row>
    <row r="34" spans="1:9" x14ac:dyDescent="0.25">
      <c r="A34" s="122"/>
      <c r="B34" s="123"/>
      <c r="C34" s="123"/>
      <c r="D34" s="24"/>
      <c r="E34" s="42"/>
      <c r="F34" s="42"/>
      <c r="G34" s="34"/>
      <c r="H34" s="62"/>
      <c r="I34" s="24"/>
    </row>
    <row r="35" spans="1:9" ht="15.75" thickBot="1" x14ac:dyDescent="0.3">
      <c r="A35" s="25" t="s">
        <v>33</v>
      </c>
      <c r="B35" s="26"/>
      <c r="C35" s="27" t="s">
        <v>34</v>
      </c>
      <c r="D35" s="28">
        <f>D13-D4</f>
        <v>0</v>
      </c>
      <c r="E35" s="28">
        <f>E13-E4</f>
        <v>0</v>
      </c>
      <c r="F35" s="28"/>
      <c r="G35" s="28">
        <f>G13-G4</f>
        <v>0</v>
      </c>
      <c r="H35" s="62"/>
      <c r="I35" s="28">
        <f>I13-I4</f>
        <v>0</v>
      </c>
    </row>
    <row r="36" spans="1:9" ht="15.75" thickBot="1" x14ac:dyDescent="0.3">
      <c r="E36" s="35"/>
      <c r="F36" s="35"/>
      <c r="G36" s="34">
        <f t="shared" ref="G36" si="1">SUM(D36:E36)</f>
        <v>0</v>
      </c>
      <c r="H36" s="36"/>
    </row>
    <row r="37" spans="1:9" ht="38.25" customHeight="1" x14ac:dyDescent="0.25">
      <c r="A37" s="124" t="s">
        <v>53</v>
      </c>
      <c r="B37" s="125"/>
      <c r="C37" s="125"/>
      <c r="D37" s="126"/>
      <c r="E37" s="37"/>
      <c r="F37" s="37"/>
      <c r="G37" s="37">
        <f>SUM(D37:D37)</f>
        <v>0</v>
      </c>
      <c r="H37" s="61"/>
      <c r="I37" s="69" t="s">
        <v>53</v>
      </c>
    </row>
    <row r="38" spans="1:9" x14ac:dyDescent="0.25">
      <c r="A38" s="114" t="s">
        <v>3</v>
      </c>
      <c r="B38" s="115"/>
      <c r="C38" s="115"/>
      <c r="D38" s="30">
        <f>D4</f>
        <v>1590000</v>
      </c>
      <c r="E38" s="38"/>
      <c r="F38" s="66"/>
      <c r="G38" s="35">
        <f>SUM(D38:D38)</f>
        <v>1590000</v>
      </c>
      <c r="H38" s="61"/>
      <c r="I38" s="70">
        <f>I4</f>
        <v>1590000</v>
      </c>
    </row>
    <row r="39" spans="1:9" x14ac:dyDescent="0.25">
      <c r="A39" s="114" t="s">
        <v>14</v>
      </c>
      <c r="B39" s="115"/>
      <c r="C39" s="115"/>
      <c r="D39" s="30">
        <f>D13</f>
        <v>1590000</v>
      </c>
      <c r="E39" s="39"/>
      <c r="F39" s="67"/>
      <c r="G39" s="39">
        <f>SUM(G13-G4)</f>
        <v>0</v>
      </c>
      <c r="H39" s="59"/>
      <c r="I39" s="70">
        <f>I13</f>
        <v>1590000</v>
      </c>
    </row>
    <row r="40" spans="1:9" x14ac:dyDescent="0.25">
      <c r="A40" s="116" t="s">
        <v>34</v>
      </c>
      <c r="B40" s="117"/>
      <c r="C40" s="117"/>
      <c r="D40" s="31">
        <f>D39-D38</f>
        <v>0</v>
      </c>
      <c r="E40" s="29"/>
      <c r="F40" s="29"/>
      <c r="G40" s="40"/>
      <c r="H40" s="68"/>
      <c r="I40" s="71">
        <f>I39-I38</f>
        <v>0</v>
      </c>
    </row>
    <row r="41" spans="1:9" x14ac:dyDescent="0.25">
      <c r="A41" t="s">
        <v>42</v>
      </c>
      <c r="D41" s="75"/>
      <c r="G41" t="s">
        <v>47</v>
      </c>
      <c r="H41" t="s">
        <v>48</v>
      </c>
      <c r="I41" t="s">
        <v>49</v>
      </c>
    </row>
  </sheetData>
  <mergeCells count="8">
    <mergeCell ref="A1:I1"/>
    <mergeCell ref="A39:C39"/>
    <mergeCell ref="A40:C40"/>
    <mergeCell ref="A3:C3"/>
    <mergeCell ref="A12:C12"/>
    <mergeCell ref="A34:C34"/>
    <mergeCell ref="A37:D37"/>
    <mergeCell ref="A38:C38"/>
  </mergeCells>
  <pageMargins left="0.7" right="0.7" top="0.78740157499999996" bottom="0.78740157499999996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FC74C-E901-4DF3-9AC2-5789E69797BA}">
  <sheetPr>
    <pageSetUpPr fitToPage="1"/>
  </sheetPr>
  <dimension ref="A1:H41"/>
  <sheetViews>
    <sheetView tabSelected="1" topLeftCell="A2" workbookViewId="0">
      <selection activeCell="F30" sqref="F30"/>
    </sheetView>
  </sheetViews>
  <sheetFormatPr defaultRowHeight="15" x14ac:dyDescent="0.25"/>
  <cols>
    <col min="1" max="1" width="7.7109375" customWidth="1"/>
    <col min="2" max="2" width="10" customWidth="1"/>
    <col min="3" max="3" width="31.7109375" customWidth="1"/>
    <col min="4" max="4" width="24.7109375" customWidth="1"/>
    <col min="5" max="6" width="18.5703125" customWidth="1"/>
    <col min="7" max="7" width="18" customWidth="1"/>
    <col min="8" max="8" width="21.85546875" customWidth="1"/>
  </cols>
  <sheetData>
    <row r="1" spans="1:8" ht="40.5" customHeight="1" thickBot="1" x14ac:dyDescent="0.3">
      <c r="A1" s="111" t="s">
        <v>55</v>
      </c>
      <c r="B1" s="112"/>
      <c r="C1" s="112"/>
      <c r="D1" s="113"/>
    </row>
    <row r="2" spans="1:8" ht="75" customHeight="1" thickBot="1" x14ac:dyDescent="0.3">
      <c r="A2" s="78" t="s">
        <v>0</v>
      </c>
      <c r="B2" s="78" t="s">
        <v>1</v>
      </c>
      <c r="C2" s="77" t="s">
        <v>35</v>
      </c>
      <c r="D2" s="3" t="s">
        <v>52</v>
      </c>
      <c r="E2" s="3" t="s">
        <v>56</v>
      </c>
      <c r="F2" s="3" t="s">
        <v>41</v>
      </c>
      <c r="G2" s="3" t="s">
        <v>58</v>
      </c>
      <c r="H2" s="76" t="s">
        <v>59</v>
      </c>
    </row>
    <row r="3" spans="1:8" ht="15.75" thickBot="1" x14ac:dyDescent="0.3">
      <c r="A3" s="127"/>
      <c r="B3" s="128"/>
      <c r="C3" s="128"/>
      <c r="D3" s="79" t="s">
        <v>57</v>
      </c>
    </row>
    <row r="4" spans="1:8" x14ac:dyDescent="0.25">
      <c r="A4" s="81" t="s">
        <v>2</v>
      </c>
      <c r="B4" s="82"/>
      <c r="C4" s="83" t="s">
        <v>3</v>
      </c>
      <c r="D4" s="84">
        <f>SUM(D6:D12)</f>
        <v>1590000</v>
      </c>
      <c r="E4" s="84">
        <f t="shared" ref="E4:H4" si="0">SUM(E6:E12)</f>
        <v>2000</v>
      </c>
      <c r="F4" s="84"/>
      <c r="G4" s="84">
        <f t="shared" si="0"/>
        <v>1592000</v>
      </c>
      <c r="H4" s="84">
        <f t="shared" si="0"/>
        <v>1451090</v>
      </c>
    </row>
    <row r="5" spans="1:8" x14ac:dyDescent="0.25">
      <c r="A5" s="4" t="s">
        <v>4</v>
      </c>
      <c r="B5" s="5"/>
      <c r="C5" s="6" t="s">
        <v>5</v>
      </c>
      <c r="D5" s="33"/>
      <c r="E5" s="35"/>
      <c r="F5" s="35"/>
      <c r="G5" s="80"/>
      <c r="H5" s="85"/>
    </row>
    <row r="6" spans="1:8" x14ac:dyDescent="0.25">
      <c r="A6" s="4"/>
      <c r="B6" s="5">
        <v>2139</v>
      </c>
      <c r="C6" s="8" t="s">
        <v>6</v>
      </c>
      <c r="D6" s="35">
        <v>40000</v>
      </c>
      <c r="E6" s="35"/>
      <c r="F6" s="35"/>
      <c r="G6" s="34">
        <f>SUM(D6:E6)</f>
        <v>40000</v>
      </c>
      <c r="H6" s="85"/>
    </row>
    <row r="7" spans="1:8" x14ac:dyDescent="0.25">
      <c r="A7" s="4"/>
      <c r="B7" s="10">
        <v>2141</v>
      </c>
      <c r="C7" s="11" t="s">
        <v>7</v>
      </c>
      <c r="D7" s="36"/>
      <c r="E7" s="35"/>
      <c r="F7" s="35"/>
      <c r="G7" s="34">
        <f t="shared" ref="G7:G11" si="1">SUM(D7:E7)</f>
        <v>0</v>
      </c>
      <c r="H7" s="85"/>
    </row>
    <row r="8" spans="1:8" x14ac:dyDescent="0.25">
      <c r="A8" s="4" t="s">
        <v>8</v>
      </c>
      <c r="B8" s="5"/>
      <c r="C8" s="6" t="s">
        <v>9</v>
      </c>
      <c r="D8" s="35"/>
      <c r="E8" s="35"/>
      <c r="F8" s="35"/>
      <c r="G8" s="34">
        <f t="shared" si="1"/>
        <v>0</v>
      </c>
      <c r="H8" s="85"/>
    </row>
    <row r="9" spans="1:8" x14ac:dyDescent="0.25">
      <c r="A9" s="4"/>
      <c r="B9" s="5">
        <v>4121</v>
      </c>
      <c r="C9" s="13" t="s">
        <v>10</v>
      </c>
      <c r="D9" s="35">
        <v>550000</v>
      </c>
      <c r="E9" s="35">
        <v>2000</v>
      </c>
      <c r="F9" s="35"/>
      <c r="G9" s="34">
        <f t="shared" si="1"/>
        <v>552000</v>
      </c>
      <c r="H9" s="85">
        <v>551090</v>
      </c>
    </row>
    <row r="10" spans="1:8" x14ac:dyDescent="0.25">
      <c r="A10" s="4"/>
      <c r="B10" s="14">
        <v>4122</v>
      </c>
      <c r="C10" s="15" t="s">
        <v>11</v>
      </c>
      <c r="D10" s="35">
        <v>1000000</v>
      </c>
      <c r="E10" s="35"/>
      <c r="F10" s="35"/>
      <c r="G10" s="34">
        <f t="shared" si="1"/>
        <v>1000000</v>
      </c>
      <c r="H10" s="85">
        <v>900000</v>
      </c>
    </row>
    <row r="11" spans="1:8" ht="15.75" thickBot="1" x14ac:dyDescent="0.3">
      <c r="A11" s="86"/>
      <c r="B11" s="87">
        <v>4222</v>
      </c>
      <c r="C11" s="88" t="s">
        <v>12</v>
      </c>
      <c r="D11" s="89"/>
      <c r="E11" s="90"/>
      <c r="F11" s="90"/>
      <c r="G11" s="91">
        <f t="shared" si="1"/>
        <v>0</v>
      </c>
      <c r="H11" s="92"/>
    </row>
    <row r="12" spans="1:8" ht="15.75" thickBot="1" x14ac:dyDescent="0.3">
      <c r="A12" s="129"/>
      <c r="B12" s="130"/>
      <c r="C12" s="130"/>
      <c r="D12" s="93"/>
    </row>
    <row r="13" spans="1:8" x14ac:dyDescent="0.25">
      <c r="A13" s="97" t="s">
        <v>13</v>
      </c>
      <c r="B13" s="98"/>
      <c r="C13" s="99" t="s">
        <v>14</v>
      </c>
      <c r="D13" s="100">
        <f>SUM(D14+D32)</f>
        <v>1590000</v>
      </c>
      <c r="E13" s="100">
        <f t="shared" ref="E13:H13" si="2">SUM(E14+E32)</f>
        <v>2000</v>
      </c>
      <c r="F13" s="100"/>
      <c r="G13" s="100">
        <f t="shared" si="2"/>
        <v>1592000</v>
      </c>
      <c r="H13" s="100">
        <f t="shared" si="2"/>
        <v>764803.62999999989</v>
      </c>
    </row>
    <row r="14" spans="1:8" x14ac:dyDescent="0.25">
      <c r="A14" s="53" t="s">
        <v>15</v>
      </c>
      <c r="B14" s="54"/>
      <c r="C14" s="55" t="s">
        <v>16</v>
      </c>
      <c r="D14" s="57">
        <f>SUM(D15:D31)</f>
        <v>1590000</v>
      </c>
      <c r="E14" s="57">
        <f t="shared" ref="E14:G14" si="3">SUM(E15:E31)</f>
        <v>2000</v>
      </c>
      <c r="F14" s="57"/>
      <c r="G14" s="57">
        <f t="shared" si="3"/>
        <v>1592000</v>
      </c>
      <c r="H14" s="110">
        <f>SUM(H15:H31)</f>
        <v>764803.62999999989</v>
      </c>
    </row>
    <row r="15" spans="1:8" x14ac:dyDescent="0.25">
      <c r="A15" s="4"/>
      <c r="B15" s="5">
        <v>5011</v>
      </c>
      <c r="C15" s="17" t="s">
        <v>17</v>
      </c>
      <c r="D15" s="35">
        <v>490000</v>
      </c>
      <c r="E15" s="35"/>
      <c r="F15" s="35"/>
      <c r="G15" s="34">
        <f>SUM(D15:F15)</f>
        <v>490000</v>
      </c>
      <c r="H15" s="85">
        <v>261444</v>
      </c>
    </row>
    <row r="16" spans="1:8" x14ac:dyDescent="0.25">
      <c r="A16" s="4"/>
      <c r="B16" s="5">
        <v>5021</v>
      </c>
      <c r="C16" s="17" t="s">
        <v>40</v>
      </c>
      <c r="D16" s="35">
        <v>20000</v>
      </c>
      <c r="E16" s="35"/>
      <c r="F16" s="35"/>
      <c r="G16" s="34">
        <f t="shared" ref="G16:G31" si="4">SUM(D16:F16)</f>
        <v>20000</v>
      </c>
      <c r="H16" s="85">
        <v>10000</v>
      </c>
    </row>
    <row r="17" spans="1:8" ht="21.75" customHeight="1" x14ac:dyDescent="0.25">
      <c r="A17" s="4"/>
      <c r="B17" s="5">
        <v>5031</v>
      </c>
      <c r="C17" s="18" t="s">
        <v>37</v>
      </c>
      <c r="D17" s="35">
        <v>150000</v>
      </c>
      <c r="E17" s="35"/>
      <c r="F17" s="35"/>
      <c r="G17" s="34">
        <f t="shared" si="4"/>
        <v>150000</v>
      </c>
      <c r="H17" s="85">
        <v>63554</v>
      </c>
    </row>
    <row r="18" spans="1:8" x14ac:dyDescent="0.25">
      <c r="A18" s="4"/>
      <c r="B18" s="5">
        <v>5032</v>
      </c>
      <c r="C18" s="17" t="s">
        <v>18</v>
      </c>
      <c r="D18" s="35">
        <v>45000</v>
      </c>
      <c r="E18" s="35"/>
      <c r="F18" s="35"/>
      <c r="G18" s="34">
        <f t="shared" si="4"/>
        <v>45000</v>
      </c>
      <c r="H18" s="85">
        <v>23062</v>
      </c>
    </row>
    <row r="19" spans="1:8" x14ac:dyDescent="0.25">
      <c r="A19" s="4"/>
      <c r="B19" s="5">
        <v>5038</v>
      </c>
      <c r="C19" s="17" t="s">
        <v>19</v>
      </c>
      <c r="D19" s="35">
        <v>4000</v>
      </c>
      <c r="E19" s="35"/>
      <c r="F19" s="35"/>
      <c r="G19" s="34">
        <f t="shared" si="4"/>
        <v>4000</v>
      </c>
      <c r="H19" s="85">
        <v>1485</v>
      </c>
    </row>
    <row r="20" spans="1:8" x14ac:dyDescent="0.25">
      <c r="A20" s="4"/>
      <c r="B20" s="14">
        <v>5137</v>
      </c>
      <c r="C20" s="17" t="s">
        <v>20</v>
      </c>
      <c r="D20" s="35">
        <v>20000</v>
      </c>
      <c r="E20" s="35"/>
      <c r="F20" s="35"/>
      <c r="G20" s="34">
        <f t="shared" si="4"/>
        <v>20000</v>
      </c>
      <c r="H20" s="85"/>
    </row>
    <row r="21" spans="1:8" x14ac:dyDescent="0.25">
      <c r="A21" s="4"/>
      <c r="B21" s="14">
        <v>5139</v>
      </c>
      <c r="C21" s="17" t="s">
        <v>21</v>
      </c>
      <c r="D21" s="35">
        <v>16000</v>
      </c>
      <c r="E21" s="35"/>
      <c r="F21" s="35"/>
      <c r="G21" s="34">
        <f t="shared" si="4"/>
        <v>16000</v>
      </c>
      <c r="H21" s="85">
        <v>673</v>
      </c>
    </row>
    <row r="22" spans="1:8" x14ac:dyDescent="0.25">
      <c r="A22" s="4"/>
      <c r="B22" s="19">
        <v>5161</v>
      </c>
      <c r="C22" s="20" t="s">
        <v>22</v>
      </c>
      <c r="D22" s="94">
        <v>2000</v>
      </c>
      <c r="E22" s="35"/>
      <c r="F22" s="35"/>
      <c r="G22" s="34">
        <f t="shared" si="4"/>
        <v>2000</v>
      </c>
      <c r="H22" s="85">
        <v>54</v>
      </c>
    </row>
    <row r="23" spans="1:8" x14ac:dyDescent="0.25">
      <c r="A23" s="4"/>
      <c r="B23" s="5">
        <v>5162</v>
      </c>
      <c r="C23" s="17" t="s">
        <v>36</v>
      </c>
      <c r="D23" s="35">
        <v>8000</v>
      </c>
      <c r="E23" s="35"/>
      <c r="F23" s="35"/>
      <c r="G23" s="34">
        <f t="shared" si="4"/>
        <v>8000</v>
      </c>
      <c r="H23" s="85">
        <v>3462.98</v>
      </c>
    </row>
    <row r="24" spans="1:8" x14ac:dyDescent="0.25">
      <c r="A24" s="4"/>
      <c r="B24" s="5">
        <v>5163</v>
      </c>
      <c r="C24" s="17" t="s">
        <v>23</v>
      </c>
      <c r="D24" s="35">
        <v>9000</v>
      </c>
      <c r="E24" s="35"/>
      <c r="F24" s="35"/>
      <c r="G24" s="34">
        <f t="shared" si="4"/>
        <v>9000</v>
      </c>
      <c r="H24" s="85">
        <v>5135</v>
      </c>
    </row>
    <row r="25" spans="1:8" x14ac:dyDescent="0.25">
      <c r="A25" s="4"/>
      <c r="B25" s="5">
        <v>5164</v>
      </c>
      <c r="C25" s="17" t="s">
        <v>24</v>
      </c>
      <c r="D25" s="35">
        <v>54000</v>
      </c>
      <c r="E25" s="35"/>
      <c r="F25" s="35"/>
      <c r="G25" s="34">
        <f t="shared" si="4"/>
        <v>54000</v>
      </c>
      <c r="H25" s="85">
        <v>28032</v>
      </c>
    </row>
    <row r="26" spans="1:8" x14ac:dyDescent="0.25">
      <c r="A26" s="4"/>
      <c r="B26" s="95">
        <v>5169</v>
      </c>
      <c r="C26" s="96" t="s">
        <v>25</v>
      </c>
      <c r="D26" s="35">
        <v>665000</v>
      </c>
      <c r="E26" s="35"/>
      <c r="F26" s="35">
        <v>-66000</v>
      </c>
      <c r="G26" s="34">
        <f t="shared" si="4"/>
        <v>599000</v>
      </c>
      <c r="H26" s="85">
        <v>241319.63</v>
      </c>
    </row>
    <row r="27" spans="1:8" x14ac:dyDescent="0.25">
      <c r="A27" s="4"/>
      <c r="B27" s="14">
        <v>5171</v>
      </c>
      <c r="C27" s="17" t="s">
        <v>26</v>
      </c>
      <c r="D27" s="35">
        <v>63000</v>
      </c>
      <c r="E27" s="35">
        <v>2000</v>
      </c>
      <c r="F27" s="35"/>
      <c r="G27" s="34">
        <f t="shared" si="4"/>
        <v>65000</v>
      </c>
      <c r="H27" s="85">
        <v>50511.45</v>
      </c>
    </row>
    <row r="28" spans="1:8" x14ac:dyDescent="0.25">
      <c r="A28" s="4"/>
      <c r="B28" s="5">
        <v>5173</v>
      </c>
      <c r="C28" s="17" t="s">
        <v>27</v>
      </c>
      <c r="D28" s="35">
        <v>40000</v>
      </c>
      <c r="E28" s="35"/>
      <c r="F28" s="35"/>
      <c r="G28" s="34">
        <f t="shared" si="4"/>
        <v>40000</v>
      </c>
      <c r="H28" s="85">
        <v>13618</v>
      </c>
    </row>
    <row r="29" spans="1:8" x14ac:dyDescent="0.25">
      <c r="A29" s="4"/>
      <c r="B29" s="5">
        <v>5175</v>
      </c>
      <c r="C29" s="17" t="s">
        <v>28</v>
      </c>
      <c r="D29" s="35">
        <v>4000</v>
      </c>
      <c r="E29" s="35"/>
      <c r="F29" s="35">
        <v>5000</v>
      </c>
      <c r="G29" s="34">
        <f t="shared" si="4"/>
        <v>9000</v>
      </c>
      <c r="H29" s="85">
        <v>2082</v>
      </c>
    </row>
    <row r="30" spans="1:8" x14ac:dyDescent="0.25">
      <c r="A30" s="4"/>
      <c r="B30" s="5">
        <v>5176</v>
      </c>
      <c r="C30" s="17" t="s">
        <v>29</v>
      </c>
      <c r="D30" s="35">
        <v>0</v>
      </c>
      <c r="E30" s="35"/>
      <c r="F30" s="35"/>
      <c r="G30" s="34">
        <f t="shared" si="4"/>
        <v>0</v>
      </c>
      <c r="H30" s="85"/>
    </row>
    <row r="31" spans="1:8" x14ac:dyDescent="0.25">
      <c r="A31" s="4"/>
      <c r="B31" s="5">
        <v>5366</v>
      </c>
      <c r="C31" s="17" t="s">
        <v>30</v>
      </c>
      <c r="D31" s="35">
        <v>0</v>
      </c>
      <c r="E31" s="35"/>
      <c r="F31" s="35">
        <v>61000</v>
      </c>
      <c r="G31" s="34">
        <f t="shared" si="4"/>
        <v>61000</v>
      </c>
      <c r="H31" s="85">
        <v>60370.57</v>
      </c>
    </row>
    <row r="32" spans="1:8" x14ac:dyDescent="0.25">
      <c r="A32" s="53" t="s">
        <v>31</v>
      </c>
      <c r="B32" s="54"/>
      <c r="C32" s="55" t="s">
        <v>32</v>
      </c>
      <c r="D32" s="57"/>
      <c r="E32" s="57"/>
      <c r="F32" s="57"/>
      <c r="G32" s="57"/>
      <c r="H32" s="85"/>
    </row>
    <row r="33" spans="1:8" ht="15.75" thickBot="1" x14ac:dyDescent="0.3">
      <c r="A33" s="86"/>
      <c r="B33" s="101">
        <v>6129</v>
      </c>
      <c r="C33" s="102" t="s">
        <v>38</v>
      </c>
      <c r="D33" s="89">
        <v>0</v>
      </c>
      <c r="E33" s="90"/>
      <c r="F33" s="90"/>
      <c r="G33" s="91">
        <f>SUM(D33:E33)</f>
        <v>0</v>
      </c>
      <c r="H33" s="92"/>
    </row>
    <row r="34" spans="1:8" ht="15.75" thickBot="1" x14ac:dyDescent="0.3">
      <c r="A34" s="131"/>
      <c r="B34" s="132"/>
      <c r="C34" s="132"/>
      <c r="D34" s="103"/>
    </row>
    <row r="35" spans="1:8" ht="15.75" thickBot="1" x14ac:dyDescent="0.3">
      <c r="A35" s="104" t="s">
        <v>33</v>
      </c>
      <c r="B35" s="105"/>
      <c r="C35" s="106" t="s">
        <v>34</v>
      </c>
      <c r="D35" s="107">
        <f>D13-D4</f>
        <v>0</v>
      </c>
      <c r="E35" s="107">
        <f t="shared" ref="E35:G35" si="5">E13-E4</f>
        <v>0</v>
      </c>
      <c r="F35" s="109"/>
      <c r="G35" s="108">
        <f t="shared" si="5"/>
        <v>0</v>
      </c>
    </row>
    <row r="36" spans="1:8" ht="15.75" thickBot="1" x14ac:dyDescent="0.3"/>
    <row r="37" spans="1:8" ht="38.25" customHeight="1" x14ac:dyDescent="0.25">
      <c r="A37" s="124" t="s">
        <v>53</v>
      </c>
      <c r="B37" s="125"/>
      <c r="C37" s="125"/>
      <c r="D37" s="69" t="s">
        <v>53</v>
      </c>
    </row>
    <row r="38" spans="1:8" x14ac:dyDescent="0.25">
      <c r="A38" s="114" t="s">
        <v>3</v>
      </c>
      <c r="B38" s="115"/>
      <c r="C38" s="115"/>
      <c r="D38" s="70">
        <f>SUM(G4)</f>
        <v>1592000</v>
      </c>
    </row>
    <row r="39" spans="1:8" x14ac:dyDescent="0.25">
      <c r="A39" s="114" t="s">
        <v>14</v>
      </c>
      <c r="B39" s="115"/>
      <c r="C39" s="115"/>
      <c r="D39" s="70">
        <f>SUM(G13)</f>
        <v>1592000</v>
      </c>
    </row>
    <row r="40" spans="1:8" x14ac:dyDescent="0.25">
      <c r="A40" s="116" t="s">
        <v>34</v>
      </c>
      <c r="B40" s="117"/>
      <c r="C40" s="117"/>
      <c r="D40" s="71">
        <f>D39-D38</f>
        <v>0</v>
      </c>
    </row>
    <row r="41" spans="1:8" x14ac:dyDescent="0.25">
      <c r="A41" t="s">
        <v>42</v>
      </c>
      <c r="D41" t="s">
        <v>49</v>
      </c>
    </row>
  </sheetData>
  <mergeCells count="8">
    <mergeCell ref="A39:C39"/>
    <mergeCell ref="A40:C40"/>
    <mergeCell ref="A1:D1"/>
    <mergeCell ref="A3:C3"/>
    <mergeCell ref="A12:C12"/>
    <mergeCell ref="A34:C34"/>
    <mergeCell ref="A37:C37"/>
    <mergeCell ref="A38:C38"/>
  </mergeCells>
  <pageMargins left="0.7" right="0.7" top="0.78740157499999996" bottom="0.78740157499999996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18E3E-BA5A-419B-BF02-646573EDDA1A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2021</vt:lpstr>
      <vt:lpstr>RO1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BarousJ</dc:creator>
  <cp:lastModifiedBy>Jolana Marholtová</cp:lastModifiedBy>
  <cp:lastPrinted>2019-07-09T06:41:04Z</cp:lastPrinted>
  <dcterms:created xsi:type="dcterms:W3CDTF">2013-04-15T07:51:33Z</dcterms:created>
  <dcterms:modified xsi:type="dcterms:W3CDTF">2021-09-08T09:30:00Z</dcterms:modified>
</cp:coreProperties>
</file>